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17256" windowHeight="7848" tabRatio="966" activeTab="0"/>
  </bookViews>
  <sheets>
    <sheet name="Ročná_správa" sheetId="1" r:id="rId1"/>
    <sheet name="P1Základné údaje" sheetId="2" r:id="rId2"/>
    <sheet name="P2Súvaha- aktíva" sheetId="3" r:id="rId3"/>
    <sheet name="P3Súvaha-pasíva" sheetId="4" r:id="rId4"/>
    <sheet name="P4Výkaz ziskov a strát" sheetId="5" r:id="rId5"/>
    <sheet name="P7CASH FLOW-Nepriama metóda" sheetId="6" r:id="rId6"/>
    <sheet name="KONTROLA" sheetId="7" r:id="rId7"/>
  </sheets>
  <definedNames>
    <definedName name="Z_72A159F0_CD47_49FC_BA77_706C09DCC43F_.wvu.Cols" localSheetId="0" hidden="1">'Ročná_správa'!#REF!</definedName>
  </definedNames>
  <calcPr fullCalcOnLoad="1"/>
</workbook>
</file>

<file path=xl/sharedStrings.xml><?xml version="1.0" encoding="utf-8"?>
<sst xmlns="http://schemas.openxmlformats.org/spreadsheetml/2006/main" count="1128" uniqueCount="866">
  <si>
    <t>Záväzky zo sociálneho poistenia</t>
  </si>
  <si>
    <t>VIII.</t>
  </si>
  <si>
    <t>Náklady na precenenie cenných papierov a náklady na derivátové operácie</t>
  </si>
  <si>
    <t>Odpisy a opravné položky k dlhodobému nehmotného majetku a dlhodobému hmotného majetku</t>
  </si>
  <si>
    <t>37</t>
  </si>
  <si>
    <t>38</t>
  </si>
  <si>
    <t>39</t>
  </si>
  <si>
    <t>40</t>
  </si>
  <si>
    <t>41</t>
  </si>
  <si>
    <t>42</t>
  </si>
  <si>
    <t>43</t>
  </si>
  <si>
    <t>44</t>
  </si>
  <si>
    <t>45</t>
  </si>
  <si>
    <t>46</t>
  </si>
  <si>
    <t>47</t>
  </si>
  <si>
    <t>48</t>
  </si>
  <si>
    <t>49</t>
  </si>
  <si>
    <t>Dátum zverejnenia</t>
  </si>
  <si>
    <t>Vyhlásenie zodpovedných osôb emitenta</t>
  </si>
  <si>
    <t>Právna forma</t>
  </si>
  <si>
    <t>C.1.3.</t>
  </si>
  <si>
    <t>Prijaté peňažné dary (+)</t>
  </si>
  <si>
    <t>C.1.4.</t>
  </si>
  <si>
    <t>C.1.5.</t>
  </si>
  <si>
    <t>Výdavky na obstaranie alebo spätné odkúpenie vlastných akcií a vlastných obchodných podielov (-)</t>
  </si>
  <si>
    <t>C.1.6.</t>
  </si>
  <si>
    <t>C.1.7.</t>
  </si>
  <si>
    <t xml:space="preserve">emitenta </t>
  </si>
  <si>
    <t>Príloha č. 12 (P12Dalsieudaje): Všetky údaje, ktoré emitent  nemohol uviesť v základnej tabuľke k informačnej povinnosti z dôvodu, že príslušné údaje sa nezmestili do kolónky uvedie ich v prílohe č. 12 (P12Dalsieudaje) a súčasne emitent uvedie v príslušnej kolónke „Príloha č. 12“. Doporučujeme spracovať prílohu č. 12, čo najprehľadnejším spôsobom tak, že údaje vždy uviesť s príslušným názvom z tabuľky. Príloha č. 12 môže tvoriť ďalší súbor.</t>
  </si>
  <si>
    <t>C.1.8.</t>
  </si>
  <si>
    <t>C.2.</t>
  </si>
  <si>
    <t>C.2.1.</t>
  </si>
  <si>
    <t>C.2.2.</t>
  </si>
  <si>
    <t>C.2.3.</t>
  </si>
  <si>
    <t>C.2.4.</t>
  </si>
  <si>
    <t>C.2.5.</t>
  </si>
  <si>
    <t>V zmysle § 34 ods. 5 zákona o burze  účtovná závierka a konsolidovaná účtovná závierka musia byť overené audítorom.</t>
  </si>
  <si>
    <r>
      <t xml:space="preserve">Účtovná závierka bola overená audítorom </t>
    </r>
    <r>
      <rPr>
        <sz val="10"/>
        <rFont val="Arial"/>
        <family val="2"/>
      </rPr>
      <t xml:space="preserve"> ku dňu predloženia ročnej finančnej správy(áno/nie)</t>
    </r>
  </si>
  <si>
    <t>Príloha č. 8 (P8Súvaha podľa IAS)</t>
  </si>
  <si>
    <t>Príloha č. 9 (P9Výkaz ZaS podľa IAS)</t>
  </si>
  <si>
    <t>Príloha č. 10 (P10Výkaz zmien vo VI podľa IAS)</t>
  </si>
  <si>
    <t>Príloha č. 11 (P11Výkaz PT podľa IAS)</t>
  </si>
  <si>
    <t>Príloha č. 13 (P13Poznámky podľa IAS)</t>
  </si>
  <si>
    <t>Príloha č. 14 (P14Súvaha podľa IAS)</t>
  </si>
  <si>
    <t>Príloha č. 15 (P15Výkaz ZaS podľa IAS)</t>
  </si>
  <si>
    <t>Príloha č. 16 (P16Výkaz zmien vo VI podľa IAS)</t>
  </si>
  <si>
    <t>Príloha č. 17 (P17Výkaz PT podľa IAS)</t>
  </si>
  <si>
    <t>Príloha č. 18 (P18Poznámky podľa IAS)</t>
  </si>
  <si>
    <t>C.2.6.</t>
  </si>
  <si>
    <t>Výdavky na splácanie pôžičiek (-)</t>
  </si>
  <si>
    <t>C.2.7.</t>
  </si>
  <si>
    <t>C.2.8.</t>
  </si>
  <si>
    <t>C.2.9.</t>
  </si>
  <si>
    <t>C.3.</t>
  </si>
  <si>
    <t>C.4.</t>
  </si>
  <si>
    <t>C.5.</t>
  </si>
  <si>
    <t>C.6.</t>
  </si>
  <si>
    <t>C.7.</t>
  </si>
  <si>
    <t>C.8.</t>
  </si>
  <si>
    <t>Tieto formuláre sú pre emitentov cenných papierov, ktorí zostavujú účtovnú závierku podľa slovenských účtovných štandardov.</t>
  </si>
  <si>
    <r>
      <t>UPOZORNENIE</t>
    </r>
    <r>
      <rPr>
        <sz val="10"/>
        <rFont val="Arial"/>
        <family val="2"/>
      </rPr>
      <t xml:space="preserve">                                                                 </t>
    </r>
  </si>
  <si>
    <t>alebo</t>
  </si>
  <si>
    <t>V zmysle § 17a zákona o účtovníctve banky a poisťovne zostavujú účtovnú závierku podľa IAS/IFRS.</t>
  </si>
  <si>
    <t>Výkaz zmien vo vlastnom imaní podľa IAS/IFRS</t>
  </si>
  <si>
    <t>Výkaz peňažných tokov podľa IAS/IFRS</t>
  </si>
  <si>
    <t>Poznámky podľa IAS/IFRS</t>
  </si>
  <si>
    <t>Peňažné toky z prevádzkovej činnosti</t>
  </si>
  <si>
    <t>Príjmy z ďalších vkladov do vlastného imania spoločníkmi alebo fyzickou osobou, ktorá je účtovnou jednotkou (+)</t>
  </si>
  <si>
    <t>Výdavky spojené so znížením fondov vytvorených  účtovnou jednotkou (-)</t>
  </si>
  <si>
    <t>Peňažné toky vznikajúce z dlhodobých záväzkov  a krátkodobých záväzkov  z finančnej činnosti (súčet C.2.1. až C. 2. 10.)</t>
  </si>
  <si>
    <t>Výdavky na splácanie ostatných dlhodobých záväzkov  a krátkodobých záväzkov vyplývajúcich z finančnej činnosti  účtovnej jednotky, s výnimkou tých, ktoré sa uvádzajú osobitne  v inej časti prehľadu peňažných tokov (-)</t>
  </si>
  <si>
    <r>
      <t>Čisté zvýšenie alebo čisté  zníženie peňažných prostriedkov (+/-) (súčet A</t>
    </r>
    <r>
      <rPr>
        <b/>
        <i/>
        <sz val="8"/>
        <rFont val="Arial"/>
        <family val="2"/>
      </rPr>
      <t xml:space="preserve"> + B+ C) </t>
    </r>
  </si>
  <si>
    <t>(v  celých eurách)</t>
  </si>
  <si>
    <r>
      <t xml:space="preserve">1. Zostavuje konsolidovanú účtovnú závierku  (áno/ </t>
    </r>
    <r>
      <rPr>
        <sz val="10"/>
        <rFont val="Arial"/>
        <family val="2"/>
      </rPr>
      <t xml:space="preserve">v prípade, že nezostavuje uviesť </t>
    </r>
    <r>
      <rPr>
        <b/>
        <sz val="10"/>
        <rFont val="Arial"/>
        <family val="2"/>
      </rPr>
      <t>nie)</t>
    </r>
  </si>
  <si>
    <t>Výkaz o finančnej situácií podľa IAS/IFRS</t>
  </si>
  <si>
    <t>Výkaz komplexného výsledku podľa IAS/IFRS</t>
  </si>
  <si>
    <t>a) vývoji účtovnej jednotky, o stave, v ktorom sa nachádza, a o významných rizikách a neistotách, ktorým je účtovná jednotka vystavená; informácia sa poskytuje vo forme vyváženej a obsiahlej analýzy stavu a prognózy vývoja a obsahuje dôležité finančné a nefinančné ukazovatele vrátane informácie o vplyve činnosti účtovnej jednotky na životné prostredie a na zamestnanosť, s poukázaním na príslušné údaje uvedené v účtovnej závierke,</t>
  </si>
  <si>
    <t>c) predpokladanom budúcom vývoji činnosti účtovnej jednotky</t>
  </si>
  <si>
    <t>d) nákladoch na činnosť v oblasti výskumu a vývoja</t>
  </si>
  <si>
    <r>
      <t xml:space="preserve">e) nadobúdaní vlastných akcií, 27a) dočasných listov, obchodných podielov a akcií, dočasných listov a obchodných podielov materskej účtovnej jednotky podľa § 22 zákona o účtovníctve </t>
    </r>
    <r>
      <rPr>
        <i/>
        <sz val="10"/>
        <rFont val="Arial"/>
        <family val="2"/>
      </rPr>
      <t>(kde 27a) pod čiarou je § 161d ods. 2 Obchodného zákonníka)</t>
    </r>
  </si>
  <si>
    <t>b) udalostiach osobitného významu, ktoré nastali po skončení účtovného obdobia, za ktoré sa vyhotovuje výročná správa</t>
  </si>
  <si>
    <t>f) návrhu na rozdelenie zisku alebo vyrovnanie straty</t>
  </si>
  <si>
    <t>g) údajoch požadovaných podľa osobitných predpisov</t>
  </si>
  <si>
    <t>h) tom, či účtovná jednotka má organizačnú zložku v zahraničí</t>
  </si>
  <si>
    <t>a) cieľoch a metódach riadenia rizík v účtovnej jednotke vrátane jej politiky pre zabezpečenie hlavných typov plánovaných obchodov, pri ktorých sa použijú zabezpečovacie deriváty</t>
  </si>
  <si>
    <t>b) cenových rizikách, úverových rizikách, rizikách likvidity a rizikách súvisiacich s tokom hotovosti, ktorým je účtovná jednotka vystavená</t>
  </si>
  <si>
    <t>§ 20 ods. 6 zákona o účtovníctve</t>
  </si>
  <si>
    <t>§ 20 ods. 5 zákona o účtovníctve</t>
  </si>
  <si>
    <t>§ 20 ods. 1 zákona o účtovníctve informácie o:</t>
  </si>
  <si>
    <t>Účtovná jednotka, ktorá emitovala cenné papiere a tie boli prijaté na obchodovanie na regulovanom trhu, je povinná vo výročnej správe uviesť ako osobitnú časť výročnej správy vyhlásenie o správe a riadení, ktoré obsahuje</t>
  </si>
  <si>
    <t>§ 34 ods. 2 písm. c) zákona o burze</t>
  </si>
  <si>
    <t>a) odkaz na kódex o riadení spoločnosti, ktorý sa na ňu vzťahuje alebo ktorý sa rozhodla dodržiavať pri riadení, a údaj o tom, kde je kódex o riadení spoločnosti verejne dostupný</t>
  </si>
  <si>
    <t>b) všetky významné informácie o metódach riadenia a údaj o tom, kde sú informácie o metódach riadenia zverejnené</t>
  </si>
  <si>
    <t>e) informácie o činnosti valného zhromaždenia, jeho právomociach, opis práv akcionárov a postupu ich vykonávania</t>
  </si>
  <si>
    <t>g) informácie podľa § 20 ods. 7 zákona o účtovníctve</t>
  </si>
  <si>
    <t>Účtovná jednotka, ktorá emitovala cenné papiere a tie boli prijaté na obchodovanie na regulovanom trhu, je povinná vo výročnej správe zverejniť aj údaje o</t>
  </si>
  <si>
    <t>% na ZI</t>
  </si>
  <si>
    <t>Prijaté/neprijaté na obchodovanie</t>
  </si>
  <si>
    <t>Obmedzená prevoditeľnosť (popis)</t>
  </si>
  <si>
    <r>
      <t>Vydané dlhopisy (</t>
    </r>
    <r>
      <rPr>
        <b/>
        <sz val="10"/>
        <rFont val="Arial"/>
        <family val="2"/>
      </rPr>
      <t>áno</t>
    </r>
    <r>
      <rPr>
        <sz val="10"/>
        <rFont val="Arial"/>
        <family val="2"/>
      </rPr>
      <t>/ v prípade, že v súčasnosti nemá vydané dlhopisy resp. všetky dlhopisy sú splatené uviesť</t>
    </r>
    <r>
      <rPr>
        <b/>
        <sz val="10"/>
        <rFont val="Arial"/>
        <family val="2"/>
      </rPr>
      <t xml:space="preserve"> nie)                            </t>
    </r>
  </si>
  <si>
    <t>Pri vymeniteľných dlhopisoch, postup pri ich výmene za akcie</t>
  </si>
  <si>
    <t>b) obmedzeniach prevoditeľnosti cenných papierov</t>
  </si>
  <si>
    <t>c) kvalifikovanej účasti na základnom imaní podľa osobitného predpisu, 28aa)</t>
  </si>
  <si>
    <t>(kde poznámka pod čiarou 28aa) je § 8 písm. f) zákona č. 566/2001 Z.z.)</t>
  </si>
  <si>
    <t>regulovaná informácia</t>
  </si>
  <si>
    <r>
      <t xml:space="preserve">Čas zverejnenia                    </t>
    </r>
    <r>
      <rPr>
        <sz val="10"/>
        <rFont val="Arial"/>
        <family val="2"/>
      </rPr>
      <t>§ 47 ods. 8 zákona o burze</t>
    </r>
  </si>
  <si>
    <t>d) majiteľoch cenných papierov s osobitnými právami kontroly s uvedením opisu týchto práv</t>
  </si>
  <si>
    <t>a) štruktúre základného imania vrátane údajov o cenných papieroch, ktoré neboli prijaté na obchodovanie na regulovanom trhu v žiadnom členskom štáte alebo štáte Európskeho hospodárskeho priestoru s uvedením druhov akcií, opisu práv a povinností s nimi spojených pre každý druh akcií a ich percentuálny podiel na celkovom základnom imaní</t>
  </si>
  <si>
    <t xml:space="preserve">Vydané cenné papiere, ktoré tvoria základné imanie vrátane údajov o cenných papieroch, ktoré neboli prijaté na obchodovanie na regulovanom trhu v žiadnom členskom štáte alebo štáte Európskeho hospodárskeho priestoru, okrem dlhopisov (uviesť všetky v súčasnosti vydané cenné papiere. V  § 2 ods. 2 zákona o cenných papieroch sú ustanovené všetky druhy cenných papierov)           </t>
  </si>
  <si>
    <t>Účtovné obdobie:</t>
  </si>
  <si>
    <t>od:</t>
  </si>
  <si>
    <t>do:</t>
  </si>
  <si>
    <t>C.9.</t>
  </si>
  <si>
    <r>
      <t xml:space="preserve">Oznámenie spôsobu zverejnenia ročnej finančnej správy  </t>
    </r>
    <r>
      <rPr>
        <i/>
        <sz val="10"/>
        <rFont val="Arial"/>
        <family val="2"/>
      </rPr>
      <t>§ 47 ods. 4 zákona o burze</t>
    </r>
  </si>
  <si>
    <t>V zmysle § 34 ods. 3 zákona o burze  ak je emitent povinný vypracovať konsolidovanú účtovnú závierku podľa osobitného predpisu, ročná finančná správa obsahuje aj ročnú účtovnú závierku materskej spoločnosti zostavenú v súlade s právnymi predpismi členského štátu, v ktorom bola založená materská spoločnosť.</t>
  </si>
  <si>
    <t>Prehľad peňažných tokov s použitím nepriamej metódy vykazovania</t>
  </si>
  <si>
    <t>Z/S</t>
  </si>
  <si>
    <t>Výsledok hospodárenia z bežnej činnosti pred zdanením daňou z príjmov (+/-)</t>
  </si>
  <si>
    <t>Nepeňažné operácie ovplyvňujúce výsledok hospodárenia z bežnej činnosti pred zdanením daňou z príjmov (súčet A.1.1. až A.1.13.)  (+/-)</t>
  </si>
  <si>
    <t>A.1.1.</t>
  </si>
  <si>
    <t>Odpisy dlhodobého nehmotného majetku a dlhodobého hmotného majetku (+)</t>
  </si>
  <si>
    <t>A.1.2.</t>
  </si>
  <si>
    <t>B.III.1.</t>
  </si>
  <si>
    <t>B.IV.1.</t>
  </si>
  <si>
    <t>Nedokončená výroba a polotovary vlastnej výroby</t>
  </si>
  <si>
    <t>Náklady budúcich období dlhodobé</t>
  </si>
  <si>
    <t>Náklady budúcich období krátkodobé</t>
  </si>
  <si>
    <t>Príjmy budúcich období dlhodobé</t>
  </si>
  <si>
    <t>Príjmy budúcich období krátkodobé</t>
  </si>
  <si>
    <t>C.  1.</t>
  </si>
  <si>
    <t>Pohľadávky za upísané vlastné imanie</t>
  </si>
  <si>
    <t>Súvaha-aktíva -  v plnom rozsahu (v celých eurách)</t>
  </si>
  <si>
    <t>Súvaha-pasíva -  v plnom rozsahu (v  celých eurách)</t>
  </si>
  <si>
    <t>Výsledok hospodárenia za účtovné obdobie po zdanení</t>
  </si>
  <si>
    <t>116</t>
  </si>
  <si>
    <t>B.V.1.</t>
  </si>
  <si>
    <t>Výdavky budúcich období dlhodobé</t>
  </si>
  <si>
    <t>Výdavky budúcich období krátkodobé</t>
  </si>
  <si>
    <t>Výnosy budúcich období dlhodobé</t>
  </si>
  <si>
    <t>Výnosy budúcich období krátkodobé</t>
  </si>
  <si>
    <t>120</t>
  </si>
  <si>
    <t>123</t>
  </si>
  <si>
    <t>122</t>
  </si>
  <si>
    <t>Výkaz ziskov a strát v plnom rozsahu (v  celých eurách)</t>
  </si>
  <si>
    <t xml:space="preserve">Skutočnosť </t>
  </si>
  <si>
    <t xml:space="preserve"> bezprostredne predchádzajúce účtovné obdobie</t>
  </si>
  <si>
    <t>bezprostredne nasledujúce účtovné obdobie (predpoklad)</t>
  </si>
  <si>
    <t>Výsledok hospodárenia za účtovné obdobie pred zdanením</t>
  </si>
  <si>
    <t>21</t>
  </si>
  <si>
    <t>22</t>
  </si>
  <si>
    <t>23</t>
  </si>
  <si>
    <t>24</t>
  </si>
  <si>
    <t>25</t>
  </si>
  <si>
    <t>26</t>
  </si>
  <si>
    <t>27</t>
  </si>
  <si>
    <t>28</t>
  </si>
  <si>
    <t>29</t>
  </si>
  <si>
    <t>30</t>
  </si>
  <si>
    <t>31</t>
  </si>
  <si>
    <t>32</t>
  </si>
  <si>
    <t>33</t>
  </si>
  <si>
    <t>34</t>
  </si>
  <si>
    <t>35</t>
  </si>
  <si>
    <t>36</t>
  </si>
  <si>
    <t>58</t>
  </si>
  <si>
    <t>59</t>
  </si>
  <si>
    <t>60</t>
  </si>
  <si>
    <t>61</t>
  </si>
  <si>
    <t>Zostatková hodnota dlhodobého nehmotného majetku a dlhodobého hmotného majetku účtovaná pri vyradení tohto majetku do nákladov na bežnú činnosť, s výnimkou jeho predaja (+)</t>
  </si>
  <si>
    <t>A.1.3.</t>
  </si>
  <si>
    <t>Odpis opravnej položky k nadobudnutému majetku (+/-)</t>
  </si>
  <si>
    <t>A.1.4.</t>
  </si>
  <si>
    <t>Zmena stavu dlhodobých rezerv (+/-)</t>
  </si>
  <si>
    <t>A.1.5.</t>
  </si>
  <si>
    <t>Zmena stavu opravných položiek (+/-)</t>
  </si>
  <si>
    <t>A.1.6.</t>
  </si>
  <si>
    <t>Zmena stavu položiek časového rozlíšenia nákladov a výnosov (+/-)</t>
  </si>
  <si>
    <t>A.1.7.</t>
  </si>
  <si>
    <t>Dividendy a iné podiely na zisku účtované do výnosov (-)</t>
  </si>
  <si>
    <t>A.1.8.</t>
  </si>
  <si>
    <t>Úroky účtované do nákladov (+)</t>
  </si>
  <si>
    <t>A.1.9.</t>
  </si>
  <si>
    <t>Úroky účtované do výnosov (-)</t>
  </si>
  <si>
    <t>A.1.10.</t>
  </si>
  <si>
    <t>Kurzový zisk vyčíslený k peňažným prostriedkom a peňažným ekvivalentom ku dňu, ku ktorému sa zostavuje účtovná závierka   (-)</t>
  </si>
  <si>
    <t>A.1.11.</t>
  </si>
  <si>
    <t>Kurzová strata vyčíslená k peňažným prostriedkom a peňažným ekvivalentom ku dňu, ku ktorému sa zostavuje účtovná závierka (+)</t>
  </si>
  <si>
    <t>A.1.12.</t>
  </si>
  <si>
    <t>Výsledok z predaja dlhodobého majetku, s výnimkou majetku, ktorý sa považuje za peňažný ekvivalent (+/-)</t>
  </si>
  <si>
    <t>A.1.13.</t>
  </si>
  <si>
    <t>Ostatné položky nepeňažného charakteru, ktoré ovplyvňujú výsledok hospodárenia z bežnej činnosti, s výnimkou tých, ktoré sa uvádzajú osobitne v iných častiach prehľadu peňažných tokov (+/-)</t>
  </si>
  <si>
    <t>Zásoby súčet</t>
  </si>
  <si>
    <t>Dlhodobé pohľadávky súčet</t>
  </si>
  <si>
    <t>Čistá hodnota zákazky</t>
  </si>
  <si>
    <t>Krátkodobé pohľadávky súčet</t>
  </si>
  <si>
    <t>Daňové pohľadávky a dotácie</t>
  </si>
  <si>
    <t>Časové rozlíšenie súčet</t>
  </si>
  <si>
    <t>Krátkodobé záväzky súčet</t>
  </si>
  <si>
    <t>A. I. 1.</t>
  </si>
  <si>
    <t xml:space="preserve">      7.</t>
  </si>
  <si>
    <t>A.II.1.</t>
  </si>
  <si>
    <t>B.I.1.</t>
  </si>
  <si>
    <t>B.II.1.</t>
  </si>
  <si>
    <t>119</t>
  </si>
  <si>
    <t>124</t>
  </si>
  <si>
    <t>125</t>
  </si>
  <si>
    <t>11.</t>
  </si>
  <si>
    <t>A.I.   1.</t>
  </si>
  <si>
    <t>C. 1.</t>
  </si>
  <si>
    <t>Vplyv zmien stavu pracovného kapitálu, ktorým sa účely tohto opatrenia rozumie rozdiel medzií obežným majetkom a krátkodobými záväzkami s výnimkou položiek obežného majetku, ktoré sú súčasťou peňažných prostriedkov a peňažných ekvivalentov, na výsledok hospodárenia z bežnej činnosti (súčet A.2.1. až A.2.4.)</t>
  </si>
  <si>
    <t>A.2.1.</t>
  </si>
  <si>
    <t>Zmena stavu pohľadávok z prevádzkovej činnosti (-/+)</t>
  </si>
  <si>
    <t>A.2.2.</t>
  </si>
  <si>
    <t>Zmena stavu záväzkov z prevádzkovej činnosti (+/-)</t>
  </si>
  <si>
    <t>A.2.3.</t>
  </si>
  <si>
    <t>Zmena stavu zásob (-/+)</t>
  </si>
  <si>
    <t>A.2.4.</t>
  </si>
  <si>
    <t>Zmena stavu krátkodobého finančného majetku, s výnimkou majetku, ktorý je súčasťou peňažných prostriedkov a peňažných ekvivalentov (-/+)</t>
  </si>
  <si>
    <t xml:space="preserve">Adresa webového sídla emitenta, alebo názov dennej tlače, alebo názov všeobecne uznávaného informačného systému, v ktorej bola ročná finančná správa zverejnená </t>
  </si>
  <si>
    <t>Dávame Vám do pozornosti "Vyhlásenie o dodržiavaní zásad Kódexu správy a riadenia spoločnosti na Slovensku", ktorého vzor sa nachádza na www.bsse.sk v časti  "Poradca emitenta"  v  "Správe a riadení spoločnosti".</t>
  </si>
  <si>
    <t>Čisté  peňažné  toky  z investičnej  činnosti  (súčet B. 1. až B. 19.)</t>
  </si>
  <si>
    <t>Peňažné toky z prevádzkovej činnosti s výnimkou príjmov a výdavkov, ktoré sa uvádzajú osobitne v iných častiach prehľadu peňažných tokov (+/-). (súčet Z/S + A1+A2)</t>
  </si>
  <si>
    <t>Príjmy z dividend a iných podielov na zisku, s výnimkou tých, ktoré sa začleňujú do investičných činností (+)</t>
  </si>
  <si>
    <t xml:space="preserve">Kontrolný list </t>
  </si>
  <si>
    <t>Typ formálnej kontroly</t>
  </si>
  <si>
    <t>Výsledok formálnej kontroly</t>
  </si>
  <si>
    <t>Informačná povinnosť za rok</t>
  </si>
  <si>
    <t xml:space="preserve">Zverejnenie ročnej správy, </t>
  </si>
  <si>
    <t>Údaj o audite</t>
  </si>
  <si>
    <t>Údaj o konsolid. účt. závierke</t>
  </si>
  <si>
    <t>Údaj o dlhopisoch</t>
  </si>
  <si>
    <t>Výdavky na obstaranie dlhodobých cenných papierov a podielov v iných účtovných jednotkách, s výnimkou cenných papierov, ktoré sa považujú za peňažné ekvivalenty a cenných papierov určených na predaj alebo na obchodovanie (-)</t>
  </si>
  <si>
    <t>Časť 2. Účtovná závierka</t>
  </si>
  <si>
    <t>Príloha č. 2 (P2Súvaha-aktíva)</t>
  </si>
  <si>
    <t>Príloha č. 3 (P3Súvaha-pasíva)</t>
  </si>
  <si>
    <t>Príloha č. 6 (P6CASH-FLOW-Priama metóda)</t>
  </si>
  <si>
    <t>Príloha č. 7 (P7CASH FLOW-Nepriama metóda)</t>
  </si>
  <si>
    <t>Príjmy z predaja dlhodobých cenných papierov a podielov v iných účtovných jednotkách, s výnimkou cenných papierov, ktoré sa považujú za peňažné ekvivalenty a cenných papierov určených na predaj alebo na obchodovanie (+)</t>
  </si>
  <si>
    <t>Výdavky na dlhodobé pôžičky poskytnuté účtovnou jednotkou tretím osobám s výnimkou dlhodobých pôžičiek  poskytnutých  účtovnej jednotke, ktorá je súčasťou konsolidovaného celku (-)</t>
  </si>
  <si>
    <t>Príjmy zo splácania pôžičiek poskytnutých účtovnou jednotkou tretím osobám,  s výnimkou  pôžičiek poskytnutých  účtovnej jednotke, ktorá je súčasťou  konsolidovaného celku (+)</t>
  </si>
  <si>
    <t>Prijaté úroky, s výnimkou tých, ktoré sa začleňujú  do prevádzkových činností (+)</t>
  </si>
  <si>
    <t>Príjmy z dividend a iných podielov na zisku, s výnimkou tých, ktoré sa začleňujú  do prevádzkových činností (+)</t>
  </si>
  <si>
    <t>Výdavky súvisiace s derivátmi s výnimkou, ak sú určené na predaj alebo na obchodovanie, alebo ak sa tieto výdavky považujú za peňažné toky z finančnej  činnosti (-)</t>
  </si>
  <si>
    <t>B.15.</t>
  </si>
  <si>
    <t>Príjmy súvisiace s derivátmi s výnimkou, ak sú určené na predaj alebo na obchodovanie, alebo ak sa tieto výdavky považujú za peňažné toky z finančnej činnosti (+)</t>
  </si>
  <si>
    <t>Výdavky na daň z príjmov   účtovnej jednotky, ak je ju možné začleniť do  investičných činností (-)</t>
  </si>
  <si>
    <t>Ostatné príjmy vzťahujúce sa na investičnú činnosť  (+)</t>
  </si>
  <si>
    <t>Podľa § 17a ods. 3 zákona o účtovníctve účtovná jednotka okrem účtovnej jednotky podľa § 17a ods.1 zákona o účtovníctve, ktorá v účtovnom období emitovala cenné papiere a tieto boli prijaté na obchodovanie na regulovanom trhu, ktorá nespĺňa podmienky podľa  § 17a ods. 2 zákona o účtovníctve, zostavuje individuálnu účtovnú závierku podľa medzinárodných účtovných štandardov ak sa tak rozhodne.</t>
  </si>
  <si>
    <t>Ak je to pre posúdenie aktív, pasív a finančnej situácie účtovnej jednotky, ktorá používa nástroje podľa osobitného predpisu ( zákon č.  566/2001 Z.z. o cenných papieroch a investičných službách a o zmene a doplnení niektorých zákonov ) významné, účtovná jednotka je povinná uviesť vo výročnej správe tiež informácie o:</t>
  </si>
  <si>
    <t>c) informácie o odchýlkach od kódexu o riadení spoločnosti (napríklad § 18 zákona č. 429/2002 Z.z. o burze cenných papierov v znení neskorších predpisov) a dôvody týchto odchýlok alebo informáciu o neuplatňovaní žiadneho kódexu riadenia spoločnosti a dôvody, pre ktoré sa tak rozhodla</t>
  </si>
  <si>
    <t>Peňažné toky vo  vlastnom  imaní (súčet C. 1. 1. až C. 1. 8.)</t>
  </si>
  <si>
    <t>Príjmy z upísaných akcií a obchodných podielov (+)</t>
  </si>
  <si>
    <t>Účtovná závierka-základné údaje</t>
  </si>
  <si>
    <t>Súvaha-aktíva</t>
  </si>
  <si>
    <t>Súvaha-pasíva</t>
  </si>
  <si>
    <t>CASH-FLOW-Priama metóda</t>
  </si>
  <si>
    <t>CASH-FLOW-Nepriama metóda</t>
  </si>
  <si>
    <t>Predmet podnikania:</t>
  </si>
  <si>
    <t>Druh</t>
  </si>
  <si>
    <t>Forma</t>
  </si>
  <si>
    <t>Podoba</t>
  </si>
  <si>
    <t>Opis práv</t>
  </si>
  <si>
    <t>Men. hodnota</t>
  </si>
  <si>
    <t>Dátum začiatku vydávania</t>
  </si>
  <si>
    <t>Spôsob určenia výnosu</t>
  </si>
  <si>
    <t>Termíny výplaty</t>
  </si>
  <si>
    <t>Záruka za splatnosť</t>
  </si>
  <si>
    <t>Záruky prevzali:</t>
  </si>
  <si>
    <t>Možnosť predčasného splatenia</t>
  </si>
  <si>
    <t>Menovitá hodnota</t>
  </si>
  <si>
    <t>Príjmy z úhrady straty spoločníkmi (+)</t>
  </si>
  <si>
    <t>Výdavky z  iných dôvodov, ktoré súvisia so znížením vlastného imania (-)</t>
  </si>
  <si>
    <t>Príjmy z emisie dlhových cenných papierov (+)</t>
  </si>
  <si>
    <t>Výdavky na úhradu záväzkov z dlhových cenných papierov (-)</t>
  </si>
  <si>
    <t>Príjmy z úverov, ktoré  účtovnej jednotke poskytla banka alebo pobočka zahraničnej banky, s výnimkou úverov, ktoré boli poskytnuté na zabezpečenie hlavného predmetu činnosti (+)</t>
  </si>
  <si>
    <t>Výdavky na splácanie úverov, ktoré  účtovnej jednotke poskytla banka alebo pobočka zahraničnej banky, s výnimkou úverov, ktoré boli poskytnuté na zabezpečenie hlavného predmetu činnosti (-)</t>
  </si>
  <si>
    <t>Príjmy z prijatých pôžičiek (+)</t>
  </si>
  <si>
    <t>Výdavky na úhradu záväzkov z používania majetku, ktorý je predmetom zmluvy o kúpe prenajatej veci (-)</t>
  </si>
  <si>
    <t>Príjmy z ostatných dlhodobých záväzkov a krátkodobých záväzkov vyplývajúcich z finančnej činnosti  účtovnej jednotky, s výnimkou tých, ktoré sa uvádzajú osobitne  v inej časti prehľadu peňažných tokov (+)</t>
  </si>
  <si>
    <t>Výdavky na zaplatené úroky, s výnimkou tých, ktoré sa začleňujú do prevádzkových činností (-)</t>
  </si>
  <si>
    <t>Výdavky na vyplatené dividendy a iné podiely na zisku, s výnimkou tých, ktoré sa začleňujú do prevádzkových činností (-)</t>
  </si>
  <si>
    <t>Výdavky súvisiace s derivátmi, s výnimkou, ak sú určené na predaj alebo na obchodovanie, alebo ak sa považujú za  peňažné toky z investičnej činnosti (-)</t>
  </si>
  <si>
    <t>Príjmy súvisiace s  derivátmi, s výnimkou, ak sú určené na predaj alebo na obchodovanie, alebo ak sa považujú za peňažné toky z  investičnej činnosti (+)</t>
  </si>
  <si>
    <t>Výdavky na daň z príjmov   účtovnej jednotky, ak ich možno  začleniť do finančných činností (-)</t>
  </si>
  <si>
    <t>Čisté  peňažné  toky  z finančnej  činnosti (súčet C. 1. až C. 9.)</t>
  </si>
  <si>
    <t xml:space="preserve">Stav peňažných prostriedkov a peňažných ekvivalentov na začiatku účtovného  obdobia (+/-) </t>
  </si>
  <si>
    <t>Stav peňažných prostriedkov a peňažných ekvivalentov na konci účtovného  obdobia pred zohľadnením kurzových rozdielov vyčíslených ku dňu,  ku ktorému   sa zostavuje účtovná závierka (+/-)</t>
  </si>
  <si>
    <t>Kurzové rozdiely vyčíslené k peňažným prostriedkom a peňažným ekvivalentom ku dňu, ku ktorému sa zostavuje účtovná závierka (+/-)</t>
  </si>
  <si>
    <t>ROČNÁ SPRÁVA</t>
  </si>
  <si>
    <t>Informačná povinnosť za rok:</t>
  </si>
  <si>
    <t>Účtovná závierka podľa SAS</t>
  </si>
  <si>
    <t>Účtovná závierka podľa IAS/IFRS</t>
  </si>
  <si>
    <t>Konsolidovaná účtovná závierka podľa IAS/IFRS</t>
  </si>
  <si>
    <t xml:space="preserve">Časť 3. Výročná správa </t>
  </si>
  <si>
    <t>Podľa § 34 ods. 2 písm. a) ročná finančná správa obsahuje výročnú správu vypracovanú v súlade s osobitným predpisom, ktorým je § 20 zákona č. 431/2002 Z.z. o účtovníctve v znení neskorších predpisov (ďalej len "zákon o účtovníctve")</t>
  </si>
  <si>
    <t>A.III.1.</t>
  </si>
  <si>
    <t>vyhlásenie zodpovedných osôb emitenta so zreteľným označením ich mena, priezviska a funkcie o tom, že podľa ich najlepších znalostí poskytuje účtovná závierka vypracovaná v súlade s osobitnými predpismi pravdivý a verný obraz aktív, pasív, finančnej situácie a hospodárskeho výsledku emitenta a spoločností zaradených do celkovej konsolidácie a že výročná správa obsahuje pravdivý a verný prehľad vývoja a výsledkov obchodnej činnosti a postavenia emitenta a spoločností zahrnutých do celkovej konsolidácie spolu s opisom hlavných rizík a neistôt, ktorým čelí</t>
  </si>
  <si>
    <t>e) obmedzeniach hlasovacích práv</t>
  </si>
  <si>
    <t>f) dohodách medzi majiteľmi cenných papierov, ktoré sú jej známe a ktoré môžu viesť k obmedzeniam prevoditeľnosti cenných papierov a obmedzeniam hlasovacích práv</t>
  </si>
  <si>
    <t>g) pravidlách upravujúcich vymenovanie a odvolanie členov jej štatutárneho orgánu a zmenu stanov</t>
  </si>
  <si>
    <t>h) právomociach jej štatutárneho orgánu, najmä ich právomoci rozhodnúť o vydaní akcií alebo spätnom odkúpení akcií</t>
  </si>
  <si>
    <t>i) všetkých významných dohodách, ktorých je zmluvnou stranou a ktoré nadobúdajú účinnosť, menia sa alebo ktorých platnosť sa skončí v dôsledku zmeny jej kontrolných pomerov, ku ktorej došlo v súvislosti s ponukou na prevzatie, a o jej účinkoch s výnimkou prípadu, ak by ju ich zverejnenie vážne poškodilo; táto výnimka sa neuplatní, ak je povinná zverejniť tieto údaje v rámci plnenia povinností ustanovených osobitnými predpismi</t>
  </si>
  <si>
    <t>j) všetkých dohodách uzatvorených medzi ňou a členmi jej orgánov alebo zamestnancami, na ktorých základe sa im má poskytnúť náhrada, ak sa ich funkcia alebo pracovný pomer skončí vzdaním sa funkcie, výpoveďou zo strany zamestnanca, ich odvolaním, výpoveďou zo strany zamestnávateľa bez uvedenia dôvodu alebo sa ich funkcia alebo pracovný pomer skončí v dôsledku ponuky na prevzatie</t>
  </si>
  <si>
    <t>Zostatok peňažných prostriedkov a peňažných ekvivalentov na konci účtovného  obdobia, upravený o kurzové rozdiely vyčíslené ku dňu, ku ktorému sa zostavuje    účtovná závierka (+/-).</t>
  </si>
  <si>
    <t>Výdavky na dlhodobé pôžičky poskytnuté účtovnou jednotkou inej účtovnej jednotke,  ktorá je súčasťou konsolidovaného celku (-)</t>
  </si>
  <si>
    <t>Aktivované náklady na vývoj</t>
  </si>
  <si>
    <t>Softvér</t>
  </si>
  <si>
    <t>Oceniteľné práva</t>
  </si>
  <si>
    <t>Goodwill</t>
  </si>
  <si>
    <t>Ostatný dlhodobý nehmotný majetok</t>
  </si>
  <si>
    <t>Obstarávaný dlhodobý nehmotný majetok</t>
  </si>
  <si>
    <t>Výdavky na daň z príjmov účtovnej jednotky, s výnimkou tých, ktoré sa začleňujú do investičných činností alebo finančných činností (-/+)</t>
  </si>
  <si>
    <t>Poskytnuté preddavky na dlhodobý nehmotný majetok</t>
  </si>
  <si>
    <t>Pozemky</t>
  </si>
  <si>
    <t>Stavby</t>
  </si>
  <si>
    <t>Samostatné hnuteľné veci a súbory hnuteľných vecí</t>
  </si>
  <si>
    <t>Pestovateľské celky trvalých porastov</t>
  </si>
  <si>
    <t>Základné stádo a ťažné zvieratá</t>
  </si>
  <si>
    <t>Ostatný dlhodobý hmotný majetok</t>
  </si>
  <si>
    <t>Obstarávaný dlhodobý hmotný majetok</t>
  </si>
  <si>
    <t>Poskytnuté preddavky na dlhodobý hmotný majetok</t>
  </si>
  <si>
    <t>Opravná položka k nadobudnutému majetku</t>
  </si>
  <si>
    <t>Dlhodobý finančný majetok súčet</t>
  </si>
  <si>
    <t>Obstarávaný dlhodobý finančný majetok</t>
  </si>
  <si>
    <t>Poskytnuté preddavky na dlhodobý finančný majetok</t>
  </si>
  <si>
    <t>Materiál</t>
  </si>
  <si>
    <t>Výrobky</t>
  </si>
  <si>
    <t>Zvieratá</t>
  </si>
  <si>
    <t>Tovar</t>
  </si>
  <si>
    <t>Pohľadávky voči spoločníkom,členom a združeniu</t>
  </si>
  <si>
    <t>Iné pohľadávky</t>
  </si>
  <si>
    <t>Odložená daňová pohľadávka</t>
  </si>
  <si>
    <t>Účty v bankách</t>
  </si>
  <si>
    <t>Peniaze</t>
  </si>
  <si>
    <t>Obstarávaný krátkodobý finančný majetok</t>
  </si>
  <si>
    <t>Označ.</t>
  </si>
  <si>
    <t>Spolu majetok</t>
  </si>
  <si>
    <t>Neobežný majetok</t>
  </si>
  <si>
    <t>Dlhodobý hmotný majetok súčet</t>
  </si>
  <si>
    <t>Obežný majetok</t>
  </si>
  <si>
    <t>STRANA AKTÍV</t>
  </si>
  <si>
    <t>Brutto</t>
  </si>
  <si>
    <t>Korekcia</t>
  </si>
  <si>
    <t>Netto</t>
  </si>
  <si>
    <t>Číslo riadku</t>
  </si>
  <si>
    <t>2.</t>
  </si>
  <si>
    <t>8.</t>
  </si>
  <si>
    <t>9.</t>
  </si>
  <si>
    <t>Základné imanie</t>
  </si>
  <si>
    <t>Zmena základného imania</t>
  </si>
  <si>
    <t>Emisné ážio</t>
  </si>
  <si>
    <t>Oceňovacie rozdiely z precenenia majetku a záväzkov</t>
  </si>
  <si>
    <t>v zmysle zákona o burze cenných papierov</t>
  </si>
  <si>
    <t>Oceňovacie rozdiely z kapitálových účastín</t>
  </si>
  <si>
    <t>Nerozdelený zisk minulých rokov</t>
  </si>
  <si>
    <t>Neuhradená strata minulých rokov</t>
  </si>
  <si>
    <t>Dlhodobé prijaté preddavky</t>
  </si>
  <si>
    <t>Záväzky zo sociálneho fondu</t>
  </si>
  <si>
    <t>Odložený daňový záväzok</t>
  </si>
  <si>
    <t>Záväzky voči spoločníkom a združeniu</t>
  </si>
  <si>
    <t>Záväzky voči zamestnancom</t>
  </si>
  <si>
    <t>Daňové záväzky a dotácie</t>
  </si>
  <si>
    <t>Bežné bankové úvery</t>
  </si>
  <si>
    <t>Spolu vlastné imanie a záväzky</t>
  </si>
  <si>
    <t>Vlastné imanie</t>
  </si>
  <si>
    <t>Záväzky</t>
  </si>
  <si>
    <t>STRANA PASÍV</t>
  </si>
  <si>
    <t>10.</t>
  </si>
  <si>
    <t>Tržby z predaja tovaru</t>
  </si>
  <si>
    <t>Náklady vynaložené na obstaranie predaného tovaru</t>
  </si>
  <si>
    <t>Zmeny stavu vnútroorganizačných zásob</t>
  </si>
  <si>
    <t>Aktivácia</t>
  </si>
  <si>
    <t>Spotreba materiálu, energie a ostatných neskladovateľných dodávok</t>
  </si>
  <si>
    <t>Služby</t>
  </si>
  <si>
    <t>Mzdové náklady</t>
  </si>
  <si>
    <t>Odmeny členom orgánov spoločnosti a družstva</t>
  </si>
  <si>
    <t>Sociálne náklady</t>
  </si>
  <si>
    <t>Dane a poplatky</t>
  </si>
  <si>
    <t>Zostatková cena predaného dlhodobého majetku a predaného materialu</t>
  </si>
  <si>
    <t>Ostatné výnosy z hospodárskej činnosti</t>
  </si>
  <si>
    <t>Ostatné náklady na hospodársku činnosť</t>
  </si>
  <si>
    <t>Tržby z predaja cenných papierov a podielov</t>
  </si>
  <si>
    <t>Predané cenné papiere a podiely</t>
  </si>
  <si>
    <t>Náklady na krátkodobý finančný majetok</t>
  </si>
  <si>
    <t>Výnosové úroky</t>
  </si>
  <si>
    <t>Nákladové úroky</t>
  </si>
  <si>
    <t>Kurzové zisky</t>
  </si>
  <si>
    <t>Kurzové straty</t>
  </si>
  <si>
    <t>Ostatné výnosy z finančnej činnosti</t>
  </si>
  <si>
    <t>Ostatné náklady na finančnú činnosť</t>
  </si>
  <si>
    <t>Pridaná hodnota</t>
  </si>
  <si>
    <t>Výsledok hospodárenia z hospodárskej činnosti</t>
  </si>
  <si>
    <t>II.</t>
  </si>
  <si>
    <t>III.</t>
  </si>
  <si>
    <t>IV.</t>
  </si>
  <si>
    <t>VI.</t>
  </si>
  <si>
    <t>VII.</t>
  </si>
  <si>
    <t>X.</t>
  </si>
  <si>
    <t>XI.</t>
  </si>
  <si>
    <t>XII.</t>
  </si>
  <si>
    <t>XIII.</t>
  </si>
  <si>
    <t>XIV.</t>
  </si>
  <si>
    <t>Text</t>
  </si>
  <si>
    <t>Obec</t>
  </si>
  <si>
    <t xml:space="preserve">k    </t>
  </si>
  <si>
    <t>Smerové číslo telefónu:</t>
  </si>
  <si>
    <t>Číslo telefónu:</t>
  </si>
  <si>
    <t>Číslo faxu:</t>
  </si>
  <si>
    <t>Časť 1.- Identifikácia emitenta</t>
  </si>
  <si>
    <t>Obchodné meno / názov:</t>
  </si>
  <si>
    <t>ulica, číslo</t>
  </si>
  <si>
    <t>smerové číslo</t>
  </si>
  <si>
    <t>číslo:</t>
  </si>
  <si>
    <t>Výdavky na obstaranie dlhodobého nehmotného majetku (-)</t>
  </si>
  <si>
    <t>Výdavky na obstaranie dlhodobého hmotného majetku (-)</t>
  </si>
  <si>
    <t>IČO:</t>
  </si>
  <si>
    <t>Sídlo:</t>
  </si>
  <si>
    <t>Tel.:</t>
  </si>
  <si>
    <t>Fax:</t>
  </si>
  <si>
    <t>Dátum vzniku:</t>
  </si>
  <si>
    <t>Zakladateľ:</t>
  </si>
  <si>
    <t>IČO</t>
  </si>
  <si>
    <t>ISIN</t>
  </si>
  <si>
    <t>Obchodné meno</t>
  </si>
  <si>
    <t>Sídlo</t>
  </si>
  <si>
    <t>ÚČTOVNÁ ZÁVIERKA</t>
  </si>
  <si>
    <t>( INDIVIDUÁLNA )</t>
  </si>
  <si>
    <t>Účtovná závierka</t>
  </si>
  <si>
    <t xml:space="preserve"> – riadna</t>
  </si>
  <si>
    <r>
      <t>Účtovná závierka je zostavená podľa SAS</t>
    </r>
    <r>
      <rPr>
        <i/>
        <sz val="10"/>
        <rFont val="Arial"/>
        <family val="2"/>
      </rPr>
      <t>(Slovenské štandardy)</t>
    </r>
    <r>
      <rPr>
        <b/>
        <i/>
        <sz val="10"/>
        <rFont val="Arial"/>
        <family val="2"/>
      </rPr>
      <t>, alebo podľa IAS/IFRS</t>
    </r>
    <r>
      <rPr>
        <i/>
        <sz val="10"/>
        <rFont val="Arial"/>
        <family val="2"/>
      </rPr>
      <t xml:space="preserve"> (medzinárodné štandardy)</t>
    </r>
  </si>
  <si>
    <t>Bezprostredne predchádzajúce účtovné obdobie</t>
  </si>
  <si>
    <t>*) vyznačuje sa krížikom</t>
  </si>
  <si>
    <t>X</t>
  </si>
  <si>
    <t>PSČ</t>
  </si>
  <si>
    <t>Názov obce</t>
  </si>
  <si>
    <t xml:space="preserve"> Zostavená dňa:</t>
  </si>
  <si>
    <t xml:space="preserve"> Schválená dňa:</t>
  </si>
  <si>
    <t>Bežné účtovné obdobie</t>
  </si>
  <si>
    <t>A.</t>
  </si>
  <si>
    <t>B.</t>
  </si>
  <si>
    <t>B.I.</t>
  </si>
  <si>
    <t xml:space="preserve">       2.</t>
  </si>
  <si>
    <t xml:space="preserve">       3.</t>
  </si>
  <si>
    <t xml:space="preserve">       4.</t>
  </si>
  <si>
    <t xml:space="preserve">       5.</t>
  </si>
  <si>
    <t xml:space="preserve">       6.</t>
  </si>
  <si>
    <t>B.III.</t>
  </si>
  <si>
    <t>6.</t>
  </si>
  <si>
    <t>7.</t>
  </si>
  <si>
    <t>C.</t>
  </si>
  <si>
    <t>3.</t>
  </si>
  <si>
    <t>4.</t>
  </si>
  <si>
    <t>5.</t>
  </si>
  <si>
    <t>Za obdobie od do:</t>
  </si>
  <si>
    <t>Bezprostredne predchádzajúce obdobie od do:</t>
  </si>
  <si>
    <t>Príloha č. 5 (P5Poznámky)</t>
  </si>
  <si>
    <t>D.</t>
  </si>
  <si>
    <t>A.I.</t>
  </si>
  <si>
    <t>Ozn.</t>
  </si>
  <si>
    <t>A.II.</t>
  </si>
  <si>
    <t>A.III.</t>
  </si>
  <si>
    <t>A.IV.</t>
  </si>
  <si>
    <t>A.V.</t>
  </si>
  <si>
    <t>V zmysle § 34 ods. 6 zákona o burze  správa audítora podpísaná osobou alebo osobami zodpovednými za audit účtovných závierok podľa ods. 5 sa v úplnom znení zverejní spolu s ročnou správou.</t>
  </si>
  <si>
    <t>B.II.</t>
  </si>
  <si>
    <t>100</t>
  </si>
  <si>
    <t>101</t>
  </si>
  <si>
    <t>102</t>
  </si>
  <si>
    <t>103</t>
  </si>
  <si>
    <t>104</t>
  </si>
  <si>
    <t>105</t>
  </si>
  <si>
    <t>106</t>
  </si>
  <si>
    <t>107</t>
  </si>
  <si>
    <t>108</t>
  </si>
  <si>
    <t>109</t>
  </si>
  <si>
    <t>110</t>
  </si>
  <si>
    <t>111</t>
  </si>
  <si>
    <t>B.IV.</t>
  </si>
  <si>
    <t>112</t>
  </si>
  <si>
    <t>113</t>
  </si>
  <si>
    <t>114</t>
  </si>
  <si>
    <t>115</t>
  </si>
  <si>
    <t>117</t>
  </si>
  <si>
    <t>118</t>
  </si>
  <si>
    <t>01</t>
  </si>
  <si>
    <t>02</t>
  </si>
  <si>
    <t>03</t>
  </si>
  <si>
    <t>04</t>
  </si>
  <si>
    <t>Základné údaje k účtovnej závierke</t>
  </si>
  <si>
    <t>Poznámky</t>
  </si>
  <si>
    <t>Webové sídlo:</t>
  </si>
  <si>
    <t xml:space="preserve">Výkaz ziskov  a strát </t>
  </si>
  <si>
    <t>Výsledok hospodárenia z finančnej činnosti</t>
  </si>
  <si>
    <t>Ostatné kapitálové fondy</t>
  </si>
  <si>
    <t>Výsledok hospodárenia minulých rokov</t>
  </si>
  <si>
    <t>Dlhodobé zmenky na úhradu</t>
  </si>
  <si>
    <t>Vydané dlhopisy</t>
  </si>
  <si>
    <t>Ostatné dlhodobé záväzky</t>
  </si>
  <si>
    <t>Krátkodobé finančné výpomoci</t>
  </si>
  <si>
    <t>Poskytnuté preddavky na zásoby</t>
  </si>
  <si>
    <t>Účty v bankách s dobou viazanosti dlhšou ako jeden rok</t>
  </si>
  <si>
    <t>05</t>
  </si>
  <si>
    <t>06</t>
  </si>
  <si>
    <t>07</t>
  </si>
  <si>
    <t>08</t>
  </si>
  <si>
    <t>09</t>
  </si>
  <si>
    <t>C.1.</t>
  </si>
  <si>
    <t>Vykazované obdobie</t>
  </si>
  <si>
    <t>E.</t>
  </si>
  <si>
    <t>F.</t>
  </si>
  <si>
    <t>G.</t>
  </si>
  <si>
    <t>H.</t>
  </si>
  <si>
    <t>I.</t>
  </si>
  <si>
    <t>J.</t>
  </si>
  <si>
    <t>*</t>
  </si>
  <si>
    <t>K.</t>
  </si>
  <si>
    <t>IX.</t>
  </si>
  <si>
    <t>L.</t>
  </si>
  <si>
    <t>M.</t>
  </si>
  <si>
    <t>N.</t>
  </si>
  <si>
    <t>O.</t>
  </si>
  <si>
    <t>P.</t>
  </si>
  <si>
    <t>R.</t>
  </si>
  <si>
    <t>50</t>
  </si>
  <si>
    <t>S.</t>
  </si>
  <si>
    <t>51</t>
  </si>
  <si>
    <t>52</t>
  </si>
  <si>
    <t>53</t>
  </si>
  <si>
    <t>54</t>
  </si>
  <si>
    <t>55</t>
  </si>
  <si>
    <t>**</t>
  </si>
  <si>
    <t>56</t>
  </si>
  <si>
    <t>57</t>
  </si>
  <si>
    <t>V.</t>
  </si>
  <si>
    <t>***</t>
  </si>
  <si>
    <t>Dátum auditu:</t>
  </si>
  <si>
    <t>Názov účtovnej jednotky:</t>
  </si>
  <si>
    <t>Obchodné meno audítorskej spoločnosti, sídlo / číslo licencie alebo meno a priezvisko audítora, adresa/číslo licencie:</t>
  </si>
  <si>
    <t>Počet</t>
  </si>
  <si>
    <t>PREHĽAD PEŇAŽNÝCH TOKOV (CASH FLOW STATEMENTS)</t>
  </si>
  <si>
    <t>Obsah položky</t>
  </si>
  <si>
    <t>A.1.</t>
  </si>
  <si>
    <t>A.2.</t>
  </si>
  <si>
    <t>A.3.</t>
  </si>
  <si>
    <t>A.4.</t>
  </si>
  <si>
    <t>A.5.</t>
  </si>
  <si>
    <t>A.6.</t>
  </si>
  <si>
    <t>bežné účtovné obdobie</t>
  </si>
  <si>
    <t>A.7.</t>
  </si>
  <si>
    <t>A.8.</t>
  </si>
  <si>
    <t>A.9.</t>
  </si>
  <si>
    <t>Prijaté úroky, s výnimkou tých, ktoré sa začleňujú do investičných činností (+)</t>
  </si>
  <si>
    <t>Výdavky na zaplatené úroky, s výnimkou tých, ktoré sa začleňujú do finančných činností (-)</t>
  </si>
  <si>
    <t>Dlhodobý nehmotný majetok súčet</t>
  </si>
  <si>
    <t>Poznámky:</t>
  </si>
  <si>
    <t>Forma tu uvedeného vypracovania ročnej správy je pre emitenta dobrovoľná a ročnú správu môže vypracovať aj inou formou, slúži iba ako pomoc pre spracovanie ročnej správy. Ročná správa je vypracovaná podľa ustanovenia § 34 zákona č. 429/2002 Z.z.  o burze cenných papierov v znení neskorších predpisov (ďalej len "zákon o burze"). Emitent pred vypracovaním ročnej správy by si mal pozorne preštudovať príslušné ustanovenia zákona o burze (§ 34 a nasl.) a iných súvisiacich zákonov.</t>
  </si>
  <si>
    <t>Výdavky na zaplatené dividendy a iné podiely na zisku, s výnimkou tých, ktoré sa začleňujú do finančných činností (-)</t>
  </si>
  <si>
    <t>Peňažné toky z investičnej činnosti</t>
  </si>
  <si>
    <t>B.1.</t>
  </si>
  <si>
    <t>B.2.</t>
  </si>
  <si>
    <t>B.3.</t>
  </si>
  <si>
    <t>B.4.</t>
  </si>
  <si>
    <t>Príjmy z predaja dlhodobého nehmotného majetku (+)</t>
  </si>
  <si>
    <t>B.5.</t>
  </si>
  <si>
    <t>Príjmy z predaja dlhodobého hmotného majetku (+)</t>
  </si>
  <si>
    <t>B.6.</t>
  </si>
  <si>
    <t>Príloha č. 1 (P1Účtovná závierka)</t>
  </si>
  <si>
    <t>Príloha č. 4 (P4Výkaz ziskov a strát)</t>
  </si>
  <si>
    <t>Termín splatnosti menovitej hodnoty</t>
  </si>
  <si>
    <r>
      <t>Sídlo účtovnej jednotky</t>
    </r>
    <r>
      <rPr>
        <sz val="12"/>
        <rFont val="Arial"/>
        <family val="2"/>
      </rPr>
      <t>,  ulica a číslo</t>
    </r>
  </si>
  <si>
    <r>
      <t>Obchodné meno  (</t>
    </r>
    <r>
      <rPr>
        <sz val="12"/>
        <rFont val="Arial"/>
        <family val="2"/>
      </rPr>
      <t xml:space="preserve"> názov účtovnej jednotky)</t>
    </r>
  </si>
  <si>
    <t>B.7.</t>
  </si>
  <si>
    <t>B.8.</t>
  </si>
  <si>
    <t>Príjmy zo splácania dlhodobých pôžičiek poskytnutých účtovnou jednotkou inej účtovnej jednotke, ktorá je súčasťou konsolidovaného celku (+)</t>
  </si>
  <si>
    <t>B.9.</t>
  </si>
  <si>
    <t>B.10.</t>
  </si>
  <si>
    <t>B.11.</t>
  </si>
  <si>
    <t>B.12.</t>
  </si>
  <si>
    <t>B.13.</t>
  </si>
  <si>
    <t>B.14.</t>
  </si>
  <si>
    <t>B.16.</t>
  </si>
  <si>
    <t>B.17.</t>
  </si>
  <si>
    <t>B.18.</t>
  </si>
  <si>
    <t>B.19.</t>
  </si>
  <si>
    <t>Ostatné výdavky vzťahujúce sa na investičnú činnosť (-)</t>
  </si>
  <si>
    <t>Peňažné toky z finančnej činnosti</t>
  </si>
  <si>
    <t>C.1.1.</t>
  </si>
  <si>
    <t>C.1.2.</t>
  </si>
  <si>
    <t>Výdavky na vyplatenie podielu na vlastnom imaní spoločníkmi účtovnej jednotky a fyzickou osobou, ktorá je účtovnou jednotkou (-)</t>
  </si>
  <si>
    <t>Sociálne poistenie</t>
  </si>
  <si>
    <t>Základné imanie (v EUR):</t>
  </si>
  <si>
    <t>Skutočnosť (v EUR)</t>
  </si>
  <si>
    <t>Oceňovacie rozdiely z precenenia pri zlúčení, splynutí a rozdelení</t>
  </si>
  <si>
    <t>Náklady na sociálne poistenie</t>
  </si>
  <si>
    <t>Podielové cenné papiere a podiely v prepojených účtovných jednotkách</t>
  </si>
  <si>
    <t>Podielové cenné papiere a podiely s podielovou účasťou okrem v prepojených účtovných jednotkách</t>
  </si>
  <si>
    <t>Ostatné realizovateľné cenné papiere a podiely</t>
  </si>
  <si>
    <t>Pôžičky prepojeným účtovným jednotkám</t>
  </si>
  <si>
    <t>Pôžičky v rámci podielovej účasti okrem prepojeným účtovným jednotkám</t>
  </si>
  <si>
    <t>Ostatné pôžičky</t>
  </si>
  <si>
    <t>Dlhové cenné papiere a ostatný dlhodobý finančný majetok</t>
  </si>
  <si>
    <t>Pôžičky a ostatný dlhodobý finančný majetok so zostatkovou dobou splatnosti najviac jeden rok</t>
  </si>
  <si>
    <t>Pohľadávky z obchodného styku  súčet</t>
  </si>
  <si>
    <t>1.a.</t>
  </si>
  <si>
    <t>Pohľadávky z obchodného styku voči prepojeným účtovným jednotkám</t>
  </si>
  <si>
    <t>10</t>
  </si>
  <si>
    <t>11</t>
  </si>
  <si>
    <t>12</t>
  </si>
  <si>
    <t>13</t>
  </si>
  <si>
    <t>14</t>
  </si>
  <si>
    <t>15</t>
  </si>
  <si>
    <t>16</t>
  </si>
  <si>
    <t>17</t>
  </si>
  <si>
    <t>18</t>
  </si>
  <si>
    <t>19</t>
  </si>
  <si>
    <t>20</t>
  </si>
  <si>
    <t>1.b.</t>
  </si>
  <si>
    <t>1.c.</t>
  </si>
  <si>
    <t>Ostatné pohľadávky z obchodného styku</t>
  </si>
  <si>
    <t>Ostatné pohľadávky voči prepojeným účtovným jednotkám</t>
  </si>
  <si>
    <t>Ostatné pohľadávky v rámci podielovej účasti okrem pohľadávok voči prepojeným účtovným jednotkám</t>
  </si>
  <si>
    <t>Pohľadávky z derivátových operácií</t>
  </si>
  <si>
    <t>Pohľadávky z obchodného styku v rámci podielovej účasti okrem pohľadávok voči prepojeným účtovným jednotkám</t>
  </si>
  <si>
    <t>62</t>
  </si>
  <si>
    <t>63</t>
  </si>
  <si>
    <t>64</t>
  </si>
  <si>
    <t>65</t>
  </si>
  <si>
    <t>Krátkodobý finančný majetok súčet</t>
  </si>
  <si>
    <t>66</t>
  </si>
  <si>
    <t>Krátkodobý finančný majetok v prepojených účtovných jednotkách</t>
  </si>
  <si>
    <t>67</t>
  </si>
  <si>
    <t>Krátkodobý finančný majetok bez krátkodobého finančného majetku v prepojených účtovných jednotkách</t>
  </si>
  <si>
    <t>68</t>
  </si>
  <si>
    <t>69</t>
  </si>
  <si>
    <t>70</t>
  </si>
  <si>
    <t>71</t>
  </si>
  <si>
    <t>B.V.</t>
  </si>
  <si>
    <t>72</t>
  </si>
  <si>
    <t>73</t>
  </si>
  <si>
    <t>74</t>
  </si>
  <si>
    <t>75</t>
  </si>
  <si>
    <t>76</t>
  </si>
  <si>
    <t>77</t>
  </si>
  <si>
    <t>78</t>
  </si>
  <si>
    <t>79</t>
  </si>
  <si>
    <t>80</t>
  </si>
  <si>
    <t>81</t>
  </si>
  <si>
    <t>82</t>
  </si>
  <si>
    <t>83</t>
  </si>
  <si>
    <t>84</t>
  </si>
  <si>
    <t>85</t>
  </si>
  <si>
    <t>86</t>
  </si>
  <si>
    <t xml:space="preserve">Zákonné rezervné fondy </t>
  </si>
  <si>
    <t>87</t>
  </si>
  <si>
    <t>88</t>
  </si>
  <si>
    <t>A.IV.1.</t>
  </si>
  <si>
    <t>Zákonný rezervný fond a nedeliteľný fond</t>
  </si>
  <si>
    <t>89</t>
  </si>
  <si>
    <t>Rezervný fond na vlastné akcie a vlastné podiely</t>
  </si>
  <si>
    <t>Ostatné fondy zo zisku</t>
  </si>
  <si>
    <t>90</t>
  </si>
  <si>
    <t xml:space="preserve">Štatutárne fondy </t>
  </si>
  <si>
    <t>A.V.1.</t>
  </si>
  <si>
    <t>91</t>
  </si>
  <si>
    <t>Ostatné fondy</t>
  </si>
  <si>
    <t>92</t>
  </si>
  <si>
    <t>Oceňovacie rozdiely z precenenia súčet</t>
  </si>
  <si>
    <t>A.VI.</t>
  </si>
  <si>
    <t>93</t>
  </si>
  <si>
    <t>94</t>
  </si>
  <si>
    <t>A.VI.1.</t>
  </si>
  <si>
    <t>95</t>
  </si>
  <si>
    <t>96</t>
  </si>
  <si>
    <t>97</t>
  </si>
  <si>
    <t>A.VII.</t>
  </si>
  <si>
    <t>A.VII.1.</t>
  </si>
  <si>
    <t>98</t>
  </si>
  <si>
    <t>99</t>
  </si>
  <si>
    <t>A.VIII.</t>
  </si>
  <si>
    <t>Záväzky z obchodného styku voči prepojeným účtovným jednotkám</t>
  </si>
  <si>
    <t>Záväzky z obchodného styku v rámci podielovej účasti okrem záväzkov voči prepojeným účtovným jednotkám</t>
  </si>
  <si>
    <t>Ostatné záväzky z obchodného styku</t>
  </si>
  <si>
    <t>Ostatné záväzky voči prepojeným účtovným jednotkám</t>
  </si>
  <si>
    <t>Ostatné záväzky v rámci podielovej účasti okrem záväzkov voči prepojeným účtovným jednotkám</t>
  </si>
  <si>
    <t>Iné dlhodobé záväzky</t>
  </si>
  <si>
    <t>Dlhodobé záväzky z derivátových operácií</t>
  </si>
  <si>
    <t>12.</t>
  </si>
  <si>
    <t>Dlhodobé rezervy</t>
  </si>
  <si>
    <t>Zákonné rezervy</t>
  </si>
  <si>
    <t>Ostatné rezervy</t>
  </si>
  <si>
    <t>121</t>
  </si>
  <si>
    <t>Dlhodobé bankové úvery</t>
  </si>
  <si>
    <t>Záväzky z obchodného styku súčet</t>
  </si>
  <si>
    <t>126</t>
  </si>
  <si>
    <t>127</t>
  </si>
  <si>
    <t>128</t>
  </si>
  <si>
    <t>129</t>
  </si>
  <si>
    <t>130</t>
  </si>
  <si>
    <t>131</t>
  </si>
  <si>
    <t>132</t>
  </si>
  <si>
    <t>133</t>
  </si>
  <si>
    <t>Záväzky z derivátových operácií</t>
  </si>
  <si>
    <t>134</t>
  </si>
  <si>
    <t>Iné záväzky</t>
  </si>
  <si>
    <t>135</t>
  </si>
  <si>
    <t>Krátkodobé rezervy</t>
  </si>
  <si>
    <t>136</t>
  </si>
  <si>
    <t>137</t>
  </si>
  <si>
    <t>138</t>
  </si>
  <si>
    <t>B.VI.</t>
  </si>
  <si>
    <t>139</t>
  </si>
  <si>
    <t>B.VII.</t>
  </si>
  <si>
    <t>140</t>
  </si>
  <si>
    <t>142</t>
  </si>
  <si>
    <t>143</t>
  </si>
  <si>
    <t>144</t>
  </si>
  <si>
    <t>145</t>
  </si>
  <si>
    <t>Čistý obrat</t>
  </si>
  <si>
    <t>Výnosy z hospodárskej činnosti spolu  súčet</t>
  </si>
  <si>
    <t>Tržby z predaja služieb</t>
  </si>
  <si>
    <t>Tržby z predaja dlhodobého nehmotného majetku, dlhodobého hmotného majetku a materiálu</t>
  </si>
  <si>
    <t>Opravné položky k zásobam</t>
  </si>
  <si>
    <t>Osobné náklady</t>
  </si>
  <si>
    <t>E.1.</t>
  </si>
  <si>
    <t>G.1.</t>
  </si>
  <si>
    <t>Odpisy  k dlhodobému nehmotného majetku a dlhodobému hmotného majetku</t>
  </si>
  <si>
    <t>Opravné položky k dlhodobému nehmotného majetku a dlhodobému hmotného majetku</t>
  </si>
  <si>
    <t>Opravné položky k pohľadávkam</t>
  </si>
  <si>
    <t>Výnosy z finančnej činnosti spolu</t>
  </si>
  <si>
    <t>IX.1.</t>
  </si>
  <si>
    <t>Výnosy z cenných papierov a podielov od prepojených účtovných jednotiek</t>
  </si>
  <si>
    <t>Výnosy z cenných papierov a podielov v podielovej účasti okrem výnosov prepojených účtovných jednotiek</t>
  </si>
  <si>
    <t>Ostatné výnosy z cenných papierov a podielov</t>
  </si>
  <si>
    <t>Výnosy z krátkodobého finančného majetku súčet</t>
  </si>
  <si>
    <t>X.1.</t>
  </si>
  <si>
    <t>Výnosy z krátkodobého finančného majetku od prepojených účtovných jednotiek</t>
  </si>
  <si>
    <t>Výnosy z krátkodobého finančného majetku v podielovej účasti okrem výnosov prepojených účtovných jednotiek</t>
  </si>
  <si>
    <t>Ostatné výnosy z krátkodobého finančného majetku</t>
  </si>
  <si>
    <t>XI.1.</t>
  </si>
  <si>
    <t>Výnosové úroky od prepojených účtovných jednotiek</t>
  </si>
  <si>
    <t>Ostatné výnosové úroky</t>
  </si>
  <si>
    <t>Výnosy z precenenia cenných papierov a výnosy z derivátových operácií</t>
  </si>
  <si>
    <t>Náklady na finančnú činnosť spolu</t>
  </si>
  <si>
    <t>Opravné položky k finančnému majetku</t>
  </si>
  <si>
    <t>N.1.</t>
  </si>
  <si>
    <t>Nákladové úroky pre prepojené účtovné jednotky</t>
  </si>
  <si>
    <t>Ostatné nákladové úroky</t>
  </si>
  <si>
    <t>Q.</t>
  </si>
  <si>
    <t>****</t>
  </si>
  <si>
    <t xml:space="preserve">Daň z príjmov </t>
  </si>
  <si>
    <t>R.1.</t>
  </si>
  <si>
    <t>Daň z príjmov splatná</t>
  </si>
  <si>
    <t>Daň z príjmov odložená</t>
  </si>
  <si>
    <t xml:space="preserve">Prevod podielov na výsledku hospodárenia spoločníkom </t>
  </si>
  <si>
    <t>Príjmy výnimočného rozsahu alebo výskytu vzťahujúce sa na prevádzkovú činnosť (+)</t>
  </si>
  <si>
    <t>Výdavky výnimočného rozsahu alebo výskytu vzťahujúce sa na prevádzkovú činnosť (-)</t>
  </si>
  <si>
    <t>Príjmy výnimočného rozsahu alebo výskytu vzťahujúce sa na finančnú činnosť (+)</t>
  </si>
  <si>
    <t>Výdavky výnimočného rozsahu alebo výskytu vzťahujúce sa na finančnú činnosť (-)</t>
  </si>
  <si>
    <t>Príjmy výnimočného rozsahu alebo výskytu vzťahujúce sa na investičnú   činnosť (+)</t>
  </si>
  <si>
    <t>Výdavky výnimočného rozsahu alebo výskytu vzťahujúce sa na investičnú činnosť (-)</t>
  </si>
  <si>
    <t xml:space="preserve"> – priebežná</t>
  </si>
  <si>
    <t xml:space="preserve"> – veľká</t>
  </si>
  <si>
    <t>Účtovná jednotka</t>
  </si>
  <si>
    <t>Meno a funkcia štatutárneho orgánu účtovnej jednotky alebo člena štatutárneho orgánu účtovnej jednotky alebo meno a funkciu fyzickej osoby, ktorá je účtovnou jednotkou:</t>
  </si>
  <si>
    <t xml:space="preserve">Finančné účty </t>
  </si>
  <si>
    <t>Dlhodobé záväzky z obchodného styku súčet</t>
  </si>
  <si>
    <t xml:space="preserve">Tržby z predaja vlastných výrobkov </t>
  </si>
  <si>
    <t>Náklady na hospodársku činnosť spolu</t>
  </si>
  <si>
    <t>Zostavuje ročnú správu o platbách orgánom verejnej moci                                (áno/ v prípade, že nezostavuje uviesť nie)</t>
  </si>
  <si>
    <t>Vo Výročnej správe emitenta audítor musí vyjadriť svoj názor v zmysle § 20 ods. 3 písm. a), b) c), d), e) zákona o účtovníctve.</t>
  </si>
  <si>
    <t>Podľa § 20 ods. 2 zákona o účtovníctve Výročná správa  obsahuje ročnú správu o platbách orgánom verejnej moci podľa § 20a a 20b zákona o účtovníctve.</t>
  </si>
  <si>
    <t>d) opis systémov vnútornej kontroly a riadenia rizík vo vzťahu k účtovnej závierke</t>
  </si>
  <si>
    <t>f) informácie o zložení a činnosti orgánov spoločnosti a jeho výborov</t>
  </si>
  <si>
    <t>Podľa zákona o účtovníctve emitenti, ktorí emitovali cenné papiere a tie boli prijaté na obchodovanie na regulovanom trhu ktoréhokoľvek členského štátu Európskej únie sú subjektom verejného záujmu.</t>
  </si>
  <si>
    <t>Výnosy z dlhodobého finančného majetku súčet</t>
  </si>
  <si>
    <t xml:space="preserve"> – mimoriadna</t>
  </si>
  <si>
    <t>LEI:</t>
  </si>
  <si>
    <t>ak priemerný počet zamestnancov prekročí 500, uvedie informácie o vývoji, konaní, pozícii a o vplyve činnosti účtovnej jednotky na enviromentálnu, sociálnu a zamestnaneckú oblasť, informáciu o dodržiavaní ľudských práv a inforáciu o boji proti korupcii a úplatkárstvu, pričom uvedie najmä:</t>
  </si>
  <si>
    <t xml:space="preserve">oblasť spoločenskej zodpovednosti  nefinančné informácie podľa § 20 ods. 9 zákona o účtovníctve </t>
  </si>
  <si>
    <t>§ 20 ods. 9 a) stručný opis obchodného modelu</t>
  </si>
  <si>
    <t>§ 20 ods. 9b) opis a výsledky používania politiky, ktorú účtovná jednotka uplatňuje v oblasti spoločenskej zodpovednosti</t>
  </si>
  <si>
    <t>§ 20 ods. 9c) opis hlavných rizík vplyvu účtovnej jednotky na oblasť spoločenskej zodpovednosti vyplývajúceho z činnosti účtovnej jednotky, ktorý by mohol mať nepriaznivé dôsledky, a ak je to primerané aj opis obchodných vzťahov, produktov alebo služieb, ktoré účtovná jednotka poskytuje, a opis spôsobuakým účtovná jednotka tieto riziká riadi</t>
  </si>
  <si>
    <t>§ 20 ods. 9d) významné nefinančné informácie o činnosti účtovnej jednotky podľa jednotlivých činností</t>
  </si>
  <si>
    <t>§ 20 ods. 9e) odkaz na informácie o sumách vykázaných v účtovnej závierke a vysvetlenie týchto súm z hľadiska vplyvov na oblasť spoločenskej zodpovednosti, ak je to vhodné</t>
  </si>
  <si>
    <t>§ 20 ods. 12 zákona o účtovníctve dôvody nezverejnenia informácií podľa § 20 ods. 9 zákona o účtovníctve</t>
  </si>
  <si>
    <t>§ 20 ods. 13 opis politiky rozmanitosti, ktorú uplatňuje vo svojich správnych orgánoch, riadiacich orgánoch, riadiacich orgánoch a dozorných orgánoch najmä vo vzťahu k veku, pohlaviu, vzdelaniu a profesijným skúsenostiam členov týchto orgánov, ciele takej politiky, spôsob, akým sa vykonáva, a dosiahnuté výsledky vo vykazovanom období, ak ku dňu ku ktorému sa zostavuje účtovná závierka, splnila aspoň dve z týchto podmienok:</t>
  </si>
  <si>
    <t>b)čistý obrat presiahol 40 000 000 EUR</t>
  </si>
  <si>
    <t>c) priemerný počet zamestnancov presiahol 250</t>
  </si>
  <si>
    <t>a) celková suma majetku presiahla 20 000 000 EUR (§26 ods. 3 zákona o účtovníctve)</t>
  </si>
  <si>
    <t>uviesť sumu</t>
  </si>
  <si>
    <t>uviesť počet</t>
  </si>
  <si>
    <t>podľa § 20 ods. 14 zákona o účtovníctve dôvody neuvedenia opisu politiky rozmanitosti podľa § 20 ods. 13 zákona o účtovníctve</t>
  </si>
  <si>
    <t>Pohľadávky z obchodného styku súčet</t>
  </si>
  <si>
    <t>Vlastné akcie a vlastné obchodné podiely</t>
  </si>
  <si>
    <t>Základné imanie súčet</t>
  </si>
  <si>
    <t>Dlhodobé záväzky súčet</t>
  </si>
  <si>
    <t>Peňažné toky z prevádzkovej činnosti (+/-), (súčet Z/S+A1 až A.6.)</t>
  </si>
  <si>
    <t>Čisté peňažné toky z prevádzkovej činnosti (súčet Z/S+A1 až A9)</t>
  </si>
  <si>
    <t xml:space="preserve">Informujeme emitentov, že ak v základnej tabuľke Ročná_správa vyplnia údaje: IČO, Obchodné meno/názov, Sídlo(ulica, číslo, PSČ, Obec), smerové číslo telefónu, telefónne číslo, číslo faxu, e-mail potom, tieto údaje nemusí vyplňovať v ďalších formulároch. Automaticky sa mu prepíšu do príslušných buniek v ďalších formulároch.                                                                                                                  </t>
  </si>
  <si>
    <t>2020</t>
  </si>
  <si>
    <t>31 420 664</t>
  </si>
  <si>
    <t>097900BGMP0000061352</t>
  </si>
  <si>
    <t>01.01.2020</t>
  </si>
  <si>
    <t>31.12.2020</t>
  </si>
  <si>
    <t>akciová spoločnosť</t>
  </si>
  <si>
    <t>Hotel Flóra, a. s.</t>
  </si>
  <si>
    <t>17. novembra 14</t>
  </si>
  <si>
    <t>914 51</t>
  </si>
  <si>
    <t>Trenčianske Teplice</t>
  </si>
  <si>
    <t>032</t>
  </si>
  <si>
    <t>655 28 24</t>
  </si>
  <si>
    <t>655 45 63</t>
  </si>
  <si>
    <t>www.hotelflora.sk</t>
  </si>
  <si>
    <t>01.09.1992</t>
  </si>
  <si>
    <t>1 391 748,00</t>
  </si>
  <si>
    <t>poľnohospodárske družstvá okresov Trenčín, Topoľčany, Trnava</t>
  </si>
  <si>
    <t xml:space="preserve"> internetová stránka emitenta, denná tlač s celoštátnou pôsobnosťou Hospodárske noviny</t>
  </si>
  <si>
    <t>áno</t>
  </si>
  <si>
    <t>nie</t>
  </si>
  <si>
    <t>x</t>
  </si>
  <si>
    <t>01.01.2020-31.12.2020</t>
  </si>
  <si>
    <t>01.01.2019-31.12.2019</t>
  </si>
  <si>
    <t>SAS</t>
  </si>
  <si>
    <t>D.E.A.Consult Trenčín s.r.o., Braneckého 8,911 01 Trenčín, licencia č.113 SKAU D.E.A.Consult Trenčín s.r.o.,Braneckého 8,911 01 Trenčín, licencia č.113 SKAU</t>
  </si>
  <si>
    <t>12.03.2021</t>
  </si>
  <si>
    <t>Spoločnosť nevykazuje v sledovanom období náklady na výskum a vývoj.</t>
  </si>
  <si>
    <t>Spoločnosti nie sú známe osobitné predpisy, podľa ktorých by bolo treba zverejňovať potrebné údaje.</t>
  </si>
  <si>
    <t>Účtovná jednotka nemá organizačnú zložku v zahraničí.</t>
  </si>
  <si>
    <t>Informácie o odchýlkach od kódexu o riadení spoločnosti nie sú aktuálne.</t>
  </si>
  <si>
    <t>Viď Príloha č. 12 - ďalšie skutočnosti k ročnej finančnej správe za rok 2020</t>
  </si>
  <si>
    <t>SK1110000421</t>
  </si>
  <si>
    <t>SK1110000439</t>
  </si>
  <si>
    <t>SK1110003508</t>
  </si>
  <si>
    <t>akcia kmeňová</t>
  </si>
  <si>
    <t>na meno</t>
  </si>
  <si>
    <t>zaknihované CP</t>
  </si>
  <si>
    <t>6798</t>
  </si>
  <si>
    <t>2213</t>
  </si>
  <si>
    <t>1300</t>
  </si>
  <si>
    <t>33,193</t>
  </si>
  <si>
    <t>331,939</t>
  </si>
  <si>
    <t>text.príloha</t>
  </si>
  <si>
    <t>100%</t>
  </si>
  <si>
    <t>prijaté</t>
  </si>
  <si>
    <t>neobmedzené</t>
  </si>
  <si>
    <t>Kvalifikovanú účasť na základnom imaní našej spoločnosti má akcionár Jednotný majetkový fond zväzov odborových organizácií v SR Bratislava, ktorý vlastní akcie predstavujúce 80,56 % základného imania našej spoločnosti.</t>
  </si>
  <si>
    <t>Stanovy spoločnosti nedávajú možnosť pre majiteľov cenných papierov na žiadne práva osobitnej kontroly.</t>
  </si>
  <si>
    <t>Stanovy spoločnosti neumožňujú žiadne obmedzenia hlasovacích práv pre majiteľov cenných papierov.</t>
  </si>
  <si>
    <t>Nie sú v súčasnosti známe žiadne dohody, ktoré by viedli k obmedzeniam prevoditeľnosti cenných papierov a k obmedzeniam hlasovacích práv.</t>
  </si>
  <si>
    <t>Viď Príloha č. 12 - ďalšie skutočnosti k ročnej finančnej správe za rok 2020.</t>
  </si>
  <si>
    <t>Právomoci rozhodnúť o vydaní alebo spätnom odkúpení akcií sú v kompetencii valného zhromaždenia.</t>
  </si>
  <si>
    <t>Spoločnosti nie sú známe žiadne uzavreté dohody charakteru uvedeného v tomto odseku.</t>
  </si>
  <si>
    <t>Priemerný počet zamestnancov neprekročil 500.</t>
  </si>
  <si>
    <t xml:space="preserve">sprostredkovanie ambulantného kúpeľného liečenia-pohostinstvo a ubytovacie služby-zmenárenská činnosť-poriadanie kultúrnych a zábavných podujatí-služby práčovne-príležitostná nehromadná preprava osôb-prenájom motorových vozidiel-prevádzkovanie plateného parkoviska-sprostredkovanie nákupu, predaja a prenájmu nehnuteľnosti-prieskum trhu-kúpa tovaru na účely jeho predaja konečnému spotrebiteľovi v rozsahu voľných živností-prenájom nehnuteľností spojený s poskytovaním iných ako základných služieb-prenájom strojov a prístrojov bez obslujujúceho personálu-požičiavanie športových potrieb-prevádzkovanie telovýchovných zariadení a zariadení slúžiacich regenerácii-poskytovanie zdravotnej starostlivosti v zdravotníckom zariadení ambulantnej zdravotnej starostlivosti zariadenia spoloč.vyšetrovacích a liečebných zložiek v odbore fyziatria,balneológia a liečebná rehabilitácia na základe rozhodn.TSK zo dňa 18.12.2006, č.TSK/2006/05077/zdrav.-2 </t>
  </si>
  <si>
    <t>Podnikateľský zámer spoločnosti pre rok 2020 predpokladal dosiahnuť sumu výnosov 735 610 € a pri čerpaní nákladov vo výške 1 097 591 € mala byť vytvorená strata vo výške 361 981 €. V skutočnosti však boli dosiahnuté výnosy v sume 982 727 € /z toho vlastné 849 433 € + dotácie 133 294 €/, náklady boli čerpané v objeme 962 142 €, čo predstavuje tvorbu zisku pred zdanením v sume 20 585 €. Po zúčtovaní dani z príjmov v sume 1 €,rozdielu odloženého daňového záväzku a daňovej pohľadávky vo výške 32 296 €, Spoločnosť vykázala stratu v sume 11 712 €. Z dôvodu pandémie koronavírusu COVID 19 bol hotel počas roka 2020 uzatvorený cca 5 mesiacov. Počet návštevníkov medziročne klesol o 50,66 %, čo sa prejavilo na medziročnom poklese počtu prenocovaní.Tento klesol medziročne o 15 453 prenocovaní, čo sa v nadväznosti prejavilo aj v poklese využiteľnosti izbovej kapacity a zároveň aj v poklese tržieb. Využiteľnosti izbovej kapacity medziročne klesla zo 71,3% na 34,5%. Komentár k vývoju účtovnej jednotky v roku 2020 je v Prílohe č. 12.</t>
  </si>
  <si>
    <t xml:space="preserve">Spoločnosť v sledovanom období nadobudla do svojho majetku vlastné akcie /schválené mimoriadnym valným zhromaždením dňa 18.12.2019/. Došlo k odkúpeniu vlastných akcií 129 ks v menovitej hodnote 33,19 € ISIN SK1110000421 a 31 ks v menovitej hodnote 331,94 € ISIN SK1110000439, v celkovej sume 14 571,65 €. </t>
  </si>
  <si>
    <t>O úhrade straty za účtovné obdobie 2020 vo výške 11 712 € rozhodne valné zhromaždenie. Predstavenstvo Spoločnosti navrhuje nasledovné:                                                                                                                                              - úhrada straty bežného roka z nerozdeleného zisku minulých rokov vo výške 11 712 €</t>
  </si>
  <si>
    <t>Spoločnosť nepoužíva zabezpečovacie deriváty a iné nástroje podľa zákona č. 566/2001 Z. z. o cenných papieroch,
takže spoločnosť nie je vystavená vážnym finančným rizikám, ktoré zahŕňajú dôsledky pohybu kurzov cudzích mien. Vo svojom komplexnom programe riadenia rizika sa spoločnosť sústreďuje na nepredvídateľnosť finančných trhov a snaží sa minimalizovať možné negatívne dôsledky na finančnú situáciu spoločnosti. Hlavným rizikom vyplývajúcim z finančných nástrojov spoločnosti sú riziko nesplatenia pohľadávok a riziko nedostatočnej likvidity. V súčasnom období ohrozuje Spoločnosť dopad pandémie.</t>
  </si>
  <si>
    <t>Povinnosť zverejniť vyhlásenie o správe a riadení vyplýva pre Spoločnosť z toho dôvodu, že emitovala cenné papiere, ktoré boli prijaté na obchodovanie na regulovanom voľnom trhu. Regulovaným trhom  sa v zmysle platnej legislatívy rozumejú všetky trhy organizované Burzou cenných papierov v Bratislave, a.s. (BCPB), t.j. kótovaný hlavný trh, kótovaný paralelný trh a regulovaný voľný trh.  So Zjednoteným kódexom správy a riadenia  spoločnosti, vypracovaným Burzou cenných papierov v Bratislave, boli oboznámení členovia predstavenstva a dozornej  rady Spoločnosti na svojom spoločnom zasadnutí dňa 28.1.2008 a uznesením č.5/2008 ho zobrali na vedomie. Po vypracovaní bol  Kódex správy a riadenia schválený a prijatý členmi predstavenstva a dozornej rady na spoločnom zasadnutí dňa 23.11.2009, uznesením č.15/2009. Je dostupný na www.hotelflora.sk.</t>
  </si>
  <si>
    <t>Kódex správy a riadenia spoločnosti, ako aj pravidlá Burzy cenných papierov v Bratislave upravujú zverejňovanie všetkých podstatných informácií. Dodržiavanie uvedených predpisov zo strany Spoločnosti zabezpečuje všetkým akcionárom a potenciálnym akcionárom prístup k informáciám o finančnej situácii, hospodárskych výsledkoch, vlastníctve a riadení spoločnosti, na základe čoho môžu robiť kvalifikované investičné rozhodnutia.
 Riadenie spoločnosti je v zmysle stanov a organizačnej štruktúry nasledovné: 
1. Dozorná rada
2. Predstavenstvo
3. Vrcholový manažment
4. Stredný manažment
5. Zamestnanci
 Významné informácie o metódach riadenia sú zverejňované vo forme interných noriem, príkazov, organizačných   smerníc , vnútropodnikových  smerníc a metodických  pokynov , ktoré sú prístupné v písomnej ako aj  elektronickej forme na intranetovej stránke spoločnosti.   
Metódy riadenia sú  zamerané aj  na kvalitu poskytovaných služieb, spokojnosť zákazníka a dodržiavanie základných potrieb zamestnancov.</t>
  </si>
  <si>
    <t xml:space="preserve">Vnútornú kontrolu a riadenie rizík zabezpečuje dozorná rada, ktorá dohliada na výkon pôsobnosti predstavenstva. Dozorná rada predkladá závery z kontrolnej činnosti valnému zhromaždeniu. Právomoci dozornej rady sú uvedené v stanovách spoločnosti.
Systém vnútornej kontroly na  riadiacom stupni – vrcholový, stredný manažment a zamestnanci  je realizovaný v zmysle platných vnútropodnikových smerníc a iných riadiacich aktov , platných k 31.12.2020. Tento je v písomnej a elektronickej forme uvedený na intranetovej stránke spoločnosti. 
Systém vnútornej kontroly tvoria vzájomne zladené metódy, postupy, pravidlá a opatrenia včlenené do vnútropodnikových smerníc, slúžiacich najmä na zabezpečenie procesov a pracovných činností, ochrany majetku, garantovanie spoľahlivosti a presnosti účtovných dát, dodržiavanie zákonov a iných všeobecne záväzných právnych predpisov. Vnútornú kontrolu a riadenie rizík zabezpečuje dozorná rada, ktorá dohliada na výkon pôsobnosti predstavenstva. Dozorná rada predkladá závery z kontrolnej činnosti valnému zhromaždeniu. Právomoci dozornej rady sú uvedené v stanovách spoločnosti.
Systém vnútornej kontroly na  riadiacom stupni – vrcholový, stredný manažment a zamestnanci  je realizovaný v zmysle platných vnútropodnikových smerníc a iných riadiacich aktov , platných k 31.12.2016. Tento je v písomnej a elektronickej forme uvedený na intranetovej stránke spoločnosti. 
Systém vnútornej kontroly tvoria vzájomne zladené metódy, postupy, pravidlá a opatrenia včlenené do vnútropodnikových smerníc, slúžiacich najmä na zabezpečenie procesov a pracovných činností, ochrany majetku, garantovanie spoľahlivosti a presnosti účtovných dát, dodržiavanie zákonov a iných všeobecne záväzných právnych predpisov. </t>
  </si>
  <si>
    <t>Dolupodpísaný František Platko, prokurista akciovej spoločnosti Hotel Flóra, IČO: 31420664 vyhlasujem, že podľa mojích najlepších znalostí, poskytuje účtovná závierka k 31.12.2020 vypracovaná v súlade s osobitnými predpismi,pravdivý a verný obraz aktív, pasív, finančnej situácie a hospodárskeho výsledku emitenta.</t>
  </si>
  <si>
    <t>Po 31. decembri 2020 do dňa zostavenia účtovnej závierky a výročnej správy stále trvajú vážne udalosti, ktoré by mohli mať nepriaznivý vplyv na verné zobrazenie skutočností, ktoré sú predmetom účtovníctva. Vplyvom pandémie COVID 19 došlo k uzatvoreniu prevádzky hotela a to opatrením Úradu verejného zdravotníctva č. OLP/8326/2020 zo 14.10.2020, keď bolo uzatvorené wellness centrum a fitness a Vyhláškou 45 ÚVZ SR vydanou dňa 17.12.2020 vo Vestníku vlády SR boli uzatvorené aj prevádzky služieb, čiže služby ubytovania. Na základe uvedeného sme zvážili všetky potenciálne dopady COVID 19 na naše podnikateľské aktivity a sme naďalej presvedčení, že z dlhodobej perspektívy je Spoločnosť schopná nepretržite pokračovať v činnosti roku 2021. Akýkoľvek negatívny vplyv resp. straty v dôsledku aktuálnej situácie zahrnie účtovná jednotka do účtovníctva a účtovnej závierky v roku 2021.</t>
  </si>
  <si>
    <t>Spoločnosť nevyužíva žiadne finančné nástroje citlivé na riziká z dôvodu pohybu cien komodít. Úverové riziko zohľadňuje riziko, že zmluvná strana nedodrží svoje zmluvné záväzky, v dôsledku čoho spoločnosť utrpí stratu. Spoločnosť prijala zásadu, že bude obchodovať len s dôveryhodnými zmluvnými partnermi a že podľa potreby musí získať dostatočné zabezpečenie ako prostriedok na zmiernenie rizika finančnej straty v dôsledku nedodržania záväzkov. Spoločnosť predáva svoje služby pred poskytnutím služieb, čo znamená, že riziko nesplatenia pohľadávok je významne eliminované.Obozretné riadenie rizika nedostatočnej likvidity predpokladá udržiavanie dostatočného objemu peňažných prostriedkov s primeranou splatnosťou, dostupnosť financovania prostredníctvom primeraného objemu finančných prostriedkov.</t>
  </si>
  <si>
    <t xml:space="preserve">František Platko, prokurista a. s. </t>
  </si>
  <si>
    <t>Budúci vývoj Spoločnosti pre rok 2021 predstavuje podnikateľský zámer, ktorého definitívnu podobu schváli valné zhromaždenie v mesiaci jún 2021.Tento podnikateľský zámer vychádza z výsledkov dosiahnutých v roku 2020 a prvých dvoch mesiacoch kalendárneho roka 2021 a následne z dopadov pandémie, ktorá uzatvorila prevádzku hotela, pričom v čase vypracovania tohto zámeru sa predpokladá otvorenie prevádzky v mesiaci máj,jún, a do konca roka 2021 sa neočakáva opätovné prerušenie prevádzky hotela. Vplyv  uzatvorenia hotela a potom iba postupný jeho nábeh prevádzky bude mať negatívny dopad na tvorbu hospodárskeho výsledku. Očakáva, že Spoločnosť vyprodukuje zisk v objeme 1 763 €.</t>
  </si>
</sst>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 &quot;Sk&quot;;\-#,##0\ &quot;Sk&quot;"/>
    <numFmt numFmtId="167" formatCode="#,##0\ &quot;Sk&quot;;[Red]\-#,##0\ &quot;Sk&quot;"/>
    <numFmt numFmtId="168" formatCode="#,##0.00\ &quot;Sk&quot;;\-#,##0.00\ &quot;Sk&quot;"/>
    <numFmt numFmtId="169" formatCode="#,##0.00\ &quot;Sk&quot;;[Red]\-#,##0.00\ &quot;Sk&quot;"/>
    <numFmt numFmtId="170" formatCode="_-* #,##0\ &quot;Sk&quot;_-;\-* #,##0\ &quot;Sk&quot;_-;_-* &quot;-&quot;\ &quot;Sk&quot;_-;_-@_-"/>
    <numFmt numFmtId="171" formatCode="_-* #,##0\ _S_k_-;\-* #,##0\ _S_k_-;_-* &quot;-&quot;\ _S_k_-;_-@_-"/>
    <numFmt numFmtId="172" formatCode="_-* #,##0.00\ &quot;Sk&quot;_-;\-* #,##0.00\ &quot;Sk&quot;_-;_-* &quot;-&quot;??\ &quot;Sk&quot;_-;_-@_-"/>
    <numFmt numFmtId="173" formatCode="_-* #,##0.00\ _S_k_-;\-* #,##0.00\ _S_k_-;_-* &quot;-&quot;??\ _S_k_-;_-@_-"/>
    <numFmt numFmtId="174" formatCode="#,##0\ _S_k"/>
    <numFmt numFmtId="175" formatCode="#,##0\ &quot;Sk&quot;"/>
    <numFmt numFmtId="176" formatCode="[$-41B]d\.\ mmmm\ yyyy"/>
    <numFmt numFmtId="177" formatCode="#,##0.00\ &quot;Sk&quot;;[Red]#,##0.00\ &quot;Sk&quot;"/>
    <numFmt numFmtId="178" formatCode="d/m/yyyy;@"/>
    <numFmt numFmtId="179" formatCode="&quot;Yes&quot;;&quot;Yes&quot;;&quot;No&quot;"/>
    <numFmt numFmtId="180" formatCode="&quot;True&quot;;&quot;True&quot;;&quot;False&quot;"/>
    <numFmt numFmtId="181" formatCode="&quot;On&quot;;&quot;On&quot;;&quot;Off&quot;"/>
    <numFmt numFmtId="182" formatCode="[$€-2]\ #,##0.00_);[Red]\([$€-2]\ #,##0.00\)"/>
  </numFmts>
  <fonts count="65">
    <font>
      <sz val="10"/>
      <name val="Arial"/>
      <family val="0"/>
    </font>
    <font>
      <sz val="8"/>
      <name val="Arial"/>
      <family val="2"/>
    </font>
    <font>
      <b/>
      <sz val="8"/>
      <name val="Arial"/>
      <family val="2"/>
    </font>
    <font>
      <u val="single"/>
      <sz val="10"/>
      <color indexed="12"/>
      <name val="Arial"/>
      <family val="2"/>
    </font>
    <font>
      <u val="single"/>
      <sz val="10"/>
      <color indexed="36"/>
      <name val="Arial"/>
      <family val="2"/>
    </font>
    <font>
      <sz val="7"/>
      <name val="Arial"/>
      <family val="2"/>
    </font>
    <font>
      <b/>
      <sz val="7"/>
      <color indexed="18"/>
      <name val="Arial"/>
      <family val="2"/>
    </font>
    <font>
      <sz val="6.5"/>
      <name val="Arial"/>
      <family val="2"/>
    </font>
    <font>
      <b/>
      <sz val="10"/>
      <name val="Arial"/>
      <family val="2"/>
    </font>
    <font>
      <b/>
      <sz val="9"/>
      <name val="Arial"/>
      <family val="2"/>
    </font>
    <font>
      <sz val="9"/>
      <name val="Arial"/>
      <family val="2"/>
    </font>
    <font>
      <b/>
      <sz val="7"/>
      <name val="Arial"/>
      <family val="2"/>
    </font>
    <font>
      <b/>
      <sz val="16"/>
      <name val="Arial"/>
      <family val="2"/>
    </font>
    <font>
      <b/>
      <sz val="12"/>
      <name val="Arial"/>
      <family val="2"/>
    </font>
    <font>
      <b/>
      <sz val="20"/>
      <name val="Arial"/>
      <family val="2"/>
    </font>
    <font>
      <sz val="12"/>
      <name val="Arial"/>
      <family val="2"/>
    </font>
    <font>
      <sz val="11"/>
      <name val="Arial"/>
      <family val="2"/>
    </font>
    <font>
      <b/>
      <sz val="14"/>
      <name val="Arial"/>
      <family val="2"/>
    </font>
    <font>
      <b/>
      <i/>
      <sz val="10"/>
      <name val="Arial"/>
      <family val="2"/>
    </font>
    <font>
      <i/>
      <sz val="7"/>
      <name val="Arial"/>
      <family val="2"/>
    </font>
    <font>
      <b/>
      <sz val="12"/>
      <name val="Arial CE"/>
      <family val="2"/>
    </font>
    <font>
      <b/>
      <sz val="10"/>
      <name val="Arial CE"/>
      <family val="2"/>
    </font>
    <font>
      <sz val="12"/>
      <name val="Arial CE"/>
      <family val="2"/>
    </font>
    <font>
      <sz val="12"/>
      <color indexed="10"/>
      <name val="Arial CE"/>
      <family val="2"/>
    </font>
    <font>
      <sz val="12"/>
      <color indexed="12"/>
      <name val="Arial CE"/>
      <family val="2"/>
    </font>
    <font>
      <i/>
      <sz val="10"/>
      <name val="Arial"/>
      <family val="2"/>
    </font>
    <font>
      <i/>
      <sz val="10"/>
      <color indexed="10"/>
      <name val="Arial"/>
      <family val="2"/>
    </font>
    <font>
      <i/>
      <sz val="10"/>
      <color indexed="10"/>
      <name val="Times New Roman"/>
      <family val="1"/>
    </font>
    <font>
      <i/>
      <sz val="12"/>
      <name val="Arial"/>
      <family val="2"/>
    </font>
    <font>
      <b/>
      <i/>
      <sz val="8"/>
      <name val="Arial"/>
      <family val="2"/>
    </font>
    <font>
      <b/>
      <sz val="10"/>
      <color indexed="8"/>
      <name val="Times New Roman"/>
      <family val="1"/>
    </font>
    <font>
      <sz val="11"/>
      <color indexed="8"/>
      <name val="Calibri"/>
      <family val="2"/>
    </font>
    <font>
      <sz val="11"/>
      <color indexed="9"/>
      <name val="Calibri"/>
      <family val="2"/>
    </font>
    <font>
      <sz val="11"/>
      <color indexed="17"/>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b/>
      <sz val="11"/>
      <color indexed="8"/>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indexed="20"/>
      <name val="Calibri"/>
      <family val="2"/>
    </font>
    <font>
      <sz val="11"/>
      <color theme="1"/>
      <name val="Calibri"/>
      <family val="2"/>
    </font>
    <font>
      <sz val="11"/>
      <color theme="0"/>
      <name val="Calibri"/>
      <family val="2"/>
    </font>
    <font>
      <sz val="11"/>
      <color rgb="FF0061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b/>
      <sz val="11"/>
      <color theme="1"/>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1"/>
      <color rgb="FF9C0006"/>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1"/>
        <bgColor indexed="64"/>
      </patternFill>
    </fill>
    <fill>
      <patternFill patternType="solid">
        <fgColor indexed="22"/>
        <bgColor indexed="64"/>
      </patternFill>
    </fill>
    <fill>
      <patternFill patternType="solid">
        <fgColor indexed="9"/>
        <bgColor indexed="64"/>
      </patternFill>
    </fill>
    <fill>
      <patternFill patternType="solid">
        <fgColor rgb="FFCCFFFF"/>
        <bgColor indexed="64"/>
      </patternFill>
    </fill>
    <fill>
      <patternFill patternType="solid">
        <fgColor indexed="13"/>
        <bgColor indexed="64"/>
      </patternFill>
    </fill>
    <fill>
      <patternFill patternType="solid">
        <fgColor rgb="FFFFFF00"/>
        <bgColor indexed="64"/>
      </patternFill>
    </fill>
  </fills>
  <borders count="78">
    <border>
      <left/>
      <right/>
      <top/>
      <bottom/>
      <diagonal/>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color indexed="63"/>
      </bottom>
    </border>
    <border>
      <left>
        <color indexed="63"/>
      </left>
      <right style="medium"/>
      <top style="medium"/>
      <bottom style="medium"/>
    </border>
    <border>
      <left>
        <color indexed="63"/>
      </left>
      <right>
        <color indexed="63"/>
      </right>
      <top style="medium"/>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color indexed="63"/>
      </top>
      <bottom>
        <color indexed="63"/>
      </bottom>
    </border>
    <border>
      <left>
        <color indexed="63"/>
      </left>
      <right style="thin"/>
      <top style="thin"/>
      <bottom style="thin"/>
    </border>
    <border>
      <left style="thin"/>
      <right style="medium"/>
      <top style="thin"/>
      <bottom style="thin"/>
    </border>
    <border>
      <left style="thin"/>
      <right style="thin"/>
      <top>
        <color indexed="63"/>
      </top>
      <bottom style="thin"/>
    </border>
    <border>
      <left style="thin"/>
      <right style="thin"/>
      <top style="thin"/>
      <bottom style="medium"/>
    </border>
    <border>
      <left style="medium"/>
      <right style="thin"/>
      <top>
        <color indexed="63"/>
      </top>
      <bottom style="thin"/>
    </border>
    <border>
      <left style="thin"/>
      <right style="medium"/>
      <top style="medium"/>
      <bottom style="thin"/>
    </border>
    <border>
      <left style="medium"/>
      <right style="thin"/>
      <top style="thin"/>
      <bottom style="thin"/>
    </border>
    <border>
      <left style="medium"/>
      <right style="thin"/>
      <top style="thin"/>
      <bottom style="medium"/>
    </border>
    <border>
      <left>
        <color indexed="63"/>
      </left>
      <right style="thin"/>
      <top style="medium"/>
      <bottom style="thin"/>
    </border>
    <border>
      <left style="thin"/>
      <right style="thin"/>
      <top style="thin"/>
      <bottom>
        <color indexed="63"/>
      </bottom>
    </border>
    <border>
      <left style="thin"/>
      <right>
        <color indexed="63"/>
      </right>
      <top>
        <color indexed="63"/>
      </top>
      <bottom>
        <color indexed="63"/>
      </bottom>
    </border>
    <border>
      <left style="medium"/>
      <right style="medium"/>
      <top style="medium"/>
      <bottom style="medium"/>
    </border>
    <border>
      <left style="medium"/>
      <right style="thin"/>
      <top style="thin"/>
      <bottom>
        <color indexed="63"/>
      </bottom>
    </border>
    <border>
      <left style="thin"/>
      <right style="medium"/>
      <top style="thin"/>
      <bottom>
        <color indexed="63"/>
      </bottom>
    </border>
    <border>
      <left style="medium"/>
      <right>
        <color indexed="63"/>
      </right>
      <top style="thin"/>
      <bottom>
        <color indexed="63"/>
      </bottom>
    </border>
    <border>
      <left>
        <color indexed="63"/>
      </left>
      <right style="medium"/>
      <top>
        <color indexed="63"/>
      </top>
      <bottom style="thin"/>
    </border>
    <border>
      <left>
        <color indexed="63"/>
      </left>
      <right style="medium"/>
      <top style="thin"/>
      <bottom style="thin"/>
    </border>
    <border>
      <left style="medium"/>
      <right>
        <color indexed="63"/>
      </right>
      <top style="medium"/>
      <bottom>
        <color indexed="63"/>
      </bottom>
    </border>
    <border>
      <left style="medium"/>
      <right>
        <color indexed="63"/>
      </right>
      <top style="medium"/>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style="thin"/>
      <top style="medium"/>
      <bottom style="medium"/>
    </border>
    <border>
      <left style="thin"/>
      <right style="thin"/>
      <top style="medium"/>
      <bottom style="medium"/>
    </border>
    <border>
      <left style="medium"/>
      <right style="medium"/>
      <top>
        <color indexed="63"/>
      </top>
      <bottom>
        <color indexed="63"/>
      </bottom>
    </border>
    <border>
      <left style="medium"/>
      <right style="medium"/>
      <top style="medium"/>
      <bottom>
        <color indexed="63"/>
      </bottom>
    </border>
    <border>
      <left>
        <color indexed="63"/>
      </left>
      <right style="thin"/>
      <top>
        <color indexed="63"/>
      </top>
      <bottom style="thin"/>
    </border>
    <border>
      <left style="medium"/>
      <right style="thin"/>
      <top style="medium"/>
      <bottom style="mediu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color indexed="63"/>
      </top>
      <bottom style="medium"/>
    </border>
    <border>
      <left style="thin"/>
      <right>
        <color indexed="63"/>
      </right>
      <top style="thin"/>
      <bottom style="thin"/>
    </border>
    <border>
      <left style="thin"/>
      <right>
        <color indexed="63"/>
      </right>
      <top style="thin"/>
      <bottom style="medium"/>
    </border>
    <border>
      <left>
        <color indexed="63"/>
      </left>
      <right style="thin"/>
      <top style="medium"/>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medium"/>
      <top style="thin"/>
      <bottom>
        <color indexed="63"/>
      </bottom>
    </border>
    <border>
      <left>
        <color indexed="63"/>
      </left>
      <right>
        <color indexed="63"/>
      </right>
      <top style="thin"/>
      <bottom style="medium"/>
    </border>
    <border>
      <left>
        <color indexed="63"/>
      </left>
      <right style="medium"/>
      <top style="thin"/>
      <bottom style="medium"/>
    </border>
    <border>
      <left style="thin"/>
      <right>
        <color indexed="63"/>
      </right>
      <top style="medium"/>
      <bottom style="thin"/>
    </border>
    <border>
      <left style="thin"/>
      <right style="thin"/>
      <top style="medium"/>
      <bottom>
        <color indexed="63"/>
      </bottom>
    </border>
    <border>
      <left style="thin"/>
      <right style="medium"/>
      <top style="medium"/>
      <bottom>
        <color indexed="63"/>
      </bottom>
    </border>
    <border>
      <left style="thin"/>
      <right style="thin"/>
      <top style="medium"/>
      <bottom style="thin"/>
    </border>
    <border>
      <left>
        <color indexed="63"/>
      </left>
      <right>
        <color indexed="63"/>
      </right>
      <top style="thin"/>
      <bottom style="thin"/>
    </border>
    <border>
      <left style="medium"/>
      <right style="medium"/>
      <top style="thin"/>
      <bottom style="thin"/>
    </border>
    <border>
      <left style="thin"/>
      <right style="medium"/>
      <top>
        <color indexed="63"/>
      </top>
      <bottom style="thin"/>
    </border>
    <border>
      <left style="thin"/>
      <right style="medium"/>
      <top style="thin"/>
      <bottom style="medium"/>
    </border>
    <border>
      <left>
        <color indexed="63"/>
      </left>
      <right style="thin"/>
      <top style="thin"/>
      <bottom style="medium"/>
    </border>
    <border>
      <left style="medium"/>
      <right style="medium"/>
      <top>
        <color indexed="63"/>
      </top>
      <bottom style="medium"/>
    </border>
    <border>
      <left>
        <color indexed="63"/>
      </left>
      <right style="medium"/>
      <top style="medium"/>
      <bottom style="thin"/>
    </border>
    <border>
      <left style="thin"/>
      <right>
        <color indexed="63"/>
      </right>
      <top style="medium"/>
      <bottom style="medium"/>
    </border>
    <border>
      <left style="medium"/>
      <right>
        <color indexed="63"/>
      </right>
      <top style="medium"/>
      <bottom style="thin"/>
    </border>
    <border>
      <left style="thin"/>
      <right>
        <color indexed="63"/>
      </right>
      <top>
        <color indexed="63"/>
      </top>
      <bottom style="medium"/>
    </border>
    <border>
      <left style="thin"/>
      <right>
        <color indexed="63"/>
      </right>
      <top style="medium"/>
      <bottom>
        <color indexed="63"/>
      </bottom>
    </border>
    <border>
      <left style="thin"/>
      <right style="medium"/>
      <top style="medium"/>
      <bottom style="medium"/>
    </border>
    <border>
      <left style="medium"/>
      <right>
        <color indexed="63"/>
      </right>
      <top style="thin"/>
      <bottom style="thin"/>
    </border>
    <border>
      <left style="medium"/>
      <right>
        <color indexed="63"/>
      </right>
      <top style="thin"/>
      <bottom style="medium"/>
    </border>
    <border>
      <left style="thin"/>
      <right style="thin"/>
      <top>
        <color indexed="63"/>
      </top>
      <bottom>
        <color indexed="63"/>
      </bottom>
    </border>
    <border>
      <left style="medium"/>
      <right style="medium"/>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50" fillId="20" borderId="0" applyNumberFormat="0" applyBorder="0" applyAlignment="0" applyProtection="0"/>
    <xf numFmtId="0" fontId="3" fillId="0" borderId="0" applyNumberFormat="0" applyFill="0" applyBorder="0" applyAlignment="0" applyProtection="0"/>
    <xf numFmtId="0" fontId="51" fillId="21" borderId="1" applyNumberFormat="0" applyAlignment="0" applyProtection="0"/>
    <xf numFmtId="172" fontId="0" fillId="0" borderId="0" applyFont="0" applyFill="0" applyBorder="0" applyAlignment="0" applyProtection="0"/>
    <xf numFmtId="170" fontId="0" fillId="0" borderId="0" applyFont="0" applyFill="0" applyBorder="0" applyAlignment="0" applyProtection="0"/>
    <xf numFmtId="0" fontId="52" fillId="0" borderId="2" applyNumberFormat="0" applyFill="0" applyAlignment="0" applyProtection="0"/>
    <xf numFmtId="0" fontId="53" fillId="0" borderId="3" applyNumberFormat="0" applyFill="0" applyAlignment="0" applyProtection="0"/>
    <xf numFmtId="0" fontId="54" fillId="0" borderId="4" applyNumberFormat="0" applyFill="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22"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3" borderId="5" applyNumberFormat="0" applyFont="0" applyAlignment="0" applyProtection="0"/>
    <xf numFmtId="0" fontId="57" fillId="0" borderId="6" applyNumberFormat="0" applyFill="0" applyAlignment="0" applyProtection="0"/>
    <xf numFmtId="0" fontId="58" fillId="0" borderId="7" applyNumberFormat="0" applyFill="0" applyAlignment="0" applyProtection="0"/>
    <xf numFmtId="0" fontId="59" fillId="0" borderId="0" applyNumberFormat="0" applyFill="0" applyBorder="0" applyAlignment="0" applyProtection="0"/>
    <xf numFmtId="0" fontId="60" fillId="24" borderId="8" applyNumberFormat="0" applyAlignment="0" applyProtection="0"/>
    <xf numFmtId="0" fontId="61" fillId="25" borderId="8" applyNumberFormat="0" applyAlignment="0" applyProtection="0"/>
    <xf numFmtId="0" fontId="62" fillId="25" borderId="9" applyNumberFormat="0" applyAlignment="0" applyProtection="0"/>
    <xf numFmtId="0" fontId="63" fillId="0" borderId="0" applyNumberFormat="0" applyFill="0" applyBorder="0" applyAlignment="0" applyProtection="0"/>
    <xf numFmtId="0" fontId="64" fillId="26" borderId="0" applyNumberFormat="0" applyBorder="0" applyAlignment="0" applyProtection="0"/>
    <xf numFmtId="0" fontId="49" fillId="27" borderId="0" applyNumberFormat="0" applyBorder="0" applyAlignment="0" applyProtection="0"/>
    <xf numFmtId="0" fontId="49" fillId="28" borderId="0" applyNumberFormat="0" applyBorder="0" applyAlignment="0" applyProtection="0"/>
    <xf numFmtId="0" fontId="49" fillId="29" borderId="0" applyNumberFormat="0" applyBorder="0" applyAlignment="0" applyProtection="0"/>
    <xf numFmtId="0" fontId="49" fillId="30" borderId="0" applyNumberFormat="0" applyBorder="0" applyAlignment="0" applyProtection="0"/>
    <xf numFmtId="0" fontId="49" fillId="31" borderId="0" applyNumberFormat="0" applyBorder="0" applyAlignment="0" applyProtection="0"/>
    <xf numFmtId="0" fontId="49" fillId="32" borderId="0" applyNumberFormat="0" applyBorder="0" applyAlignment="0" applyProtection="0"/>
  </cellStyleXfs>
  <cellXfs count="790">
    <xf numFmtId="0" fontId="0" fillId="0" borderId="0" xfId="0" applyAlignment="1">
      <alignment/>
    </xf>
    <xf numFmtId="174" fontId="5" fillId="33" borderId="10" xfId="0" applyNumberFormat="1" applyFont="1" applyFill="1" applyBorder="1" applyAlignment="1" applyProtection="1">
      <alignment horizontal="right" vertical="center"/>
      <protection locked="0"/>
    </xf>
    <xf numFmtId="0" fontId="0" fillId="0" borderId="0" xfId="0" applyNumberFormat="1" applyFont="1" applyAlignment="1" applyProtection="1">
      <alignment vertical="center"/>
      <protection/>
    </xf>
    <xf numFmtId="0" fontId="14" fillId="0" borderId="0" xfId="0" applyNumberFormat="1" applyFont="1" applyAlignment="1" applyProtection="1">
      <alignment vertical="center"/>
      <protection/>
    </xf>
    <xf numFmtId="0" fontId="12" fillId="0" borderId="0" xfId="0" applyNumberFormat="1" applyFont="1" applyAlignment="1" applyProtection="1">
      <alignment vertical="center"/>
      <protection/>
    </xf>
    <xf numFmtId="0" fontId="13" fillId="0" borderId="0" xfId="0" applyNumberFormat="1" applyFont="1" applyAlignment="1" applyProtection="1">
      <alignment horizontal="center" vertical="center"/>
      <protection/>
    </xf>
    <xf numFmtId="0" fontId="0" fillId="0" borderId="0" xfId="0" applyNumberFormat="1" applyFont="1" applyBorder="1" applyAlignment="1" applyProtection="1">
      <alignment vertical="center"/>
      <protection/>
    </xf>
    <xf numFmtId="0" fontId="1" fillId="0" borderId="0" xfId="0" applyNumberFormat="1" applyFont="1" applyAlignment="1" applyProtection="1">
      <alignment vertical="center"/>
      <protection/>
    </xf>
    <xf numFmtId="0" fontId="0" fillId="0" borderId="0" xfId="0" applyNumberFormat="1" applyFont="1" applyAlignment="1" applyProtection="1">
      <alignment horizontal="center" vertical="center"/>
      <protection/>
    </xf>
    <xf numFmtId="0" fontId="1" fillId="0" borderId="10" xfId="0" applyNumberFormat="1" applyFont="1" applyBorder="1" applyAlignment="1" applyProtection="1">
      <alignment horizontal="center" vertical="center"/>
      <protection/>
    </xf>
    <xf numFmtId="0" fontId="16" fillId="0" borderId="0" xfId="0" applyNumberFormat="1" applyFont="1" applyBorder="1" applyAlignment="1" applyProtection="1">
      <alignment horizontal="center" vertical="center"/>
      <protection/>
    </xf>
    <xf numFmtId="0" fontId="0" fillId="0" borderId="11" xfId="0" applyNumberFormat="1" applyFont="1" applyBorder="1" applyAlignment="1" applyProtection="1">
      <alignment vertical="center"/>
      <protection/>
    </xf>
    <xf numFmtId="0" fontId="0" fillId="0" borderId="0" xfId="0" applyNumberFormat="1" applyFont="1" applyBorder="1" applyAlignment="1" applyProtection="1">
      <alignment vertical="center" wrapText="1"/>
      <protection/>
    </xf>
    <xf numFmtId="0" fontId="0" fillId="0" borderId="0" xfId="0" applyNumberFormat="1" applyFont="1" applyAlignment="1" applyProtection="1">
      <alignment horizontal="center" vertical="center" wrapText="1"/>
      <protection/>
    </xf>
    <xf numFmtId="0" fontId="0" fillId="0" borderId="0" xfId="0" applyNumberFormat="1" applyFont="1" applyAlignment="1" applyProtection="1">
      <alignment horizontal="left" vertical="center" indent="1"/>
      <protection/>
    </xf>
    <xf numFmtId="49" fontId="0" fillId="33" borderId="12" xfId="0" applyNumberFormat="1" applyFont="1" applyFill="1" applyBorder="1" applyAlignment="1" applyProtection="1">
      <alignment horizontal="left" vertical="center"/>
      <protection locked="0"/>
    </xf>
    <xf numFmtId="49" fontId="0" fillId="33" borderId="13" xfId="0" applyNumberFormat="1" applyFont="1" applyFill="1" applyBorder="1" applyAlignment="1" applyProtection="1">
      <alignment horizontal="left" vertical="center"/>
      <protection locked="0"/>
    </xf>
    <xf numFmtId="49" fontId="0" fillId="0" borderId="0" xfId="0" applyNumberFormat="1" applyFont="1" applyAlignment="1" applyProtection="1">
      <alignment vertical="center"/>
      <protection hidden="1"/>
    </xf>
    <xf numFmtId="49" fontId="8" fillId="0" borderId="0" xfId="0" applyNumberFormat="1" applyFont="1" applyBorder="1" applyAlignment="1" applyProtection="1">
      <alignment vertical="center"/>
      <protection hidden="1"/>
    </xf>
    <xf numFmtId="49" fontId="0" fillId="0" borderId="0" xfId="0" applyNumberFormat="1" applyFont="1" applyBorder="1" applyAlignment="1" applyProtection="1">
      <alignment vertical="center"/>
      <protection hidden="1"/>
    </xf>
    <xf numFmtId="49" fontId="0" fillId="0" borderId="0" xfId="0" applyNumberFormat="1" applyFont="1" applyFill="1" applyBorder="1" applyAlignment="1" applyProtection="1">
      <alignment horizontal="left" vertical="center"/>
      <protection hidden="1"/>
    </xf>
    <xf numFmtId="49" fontId="0" fillId="0" borderId="0" xfId="0" applyNumberFormat="1" applyFont="1" applyFill="1" applyBorder="1" applyAlignment="1" applyProtection="1">
      <alignment vertical="center"/>
      <protection hidden="1"/>
    </xf>
    <xf numFmtId="49" fontId="0" fillId="0" borderId="0" xfId="0" applyNumberFormat="1" applyFont="1" applyFill="1" applyAlignment="1" applyProtection="1">
      <alignment vertical="center"/>
      <protection hidden="1"/>
    </xf>
    <xf numFmtId="49" fontId="0" fillId="0" borderId="14" xfId="0" applyNumberFormat="1" applyFont="1" applyBorder="1" applyAlignment="1" applyProtection="1">
      <alignment vertical="center"/>
      <protection hidden="1"/>
    </xf>
    <xf numFmtId="49" fontId="0" fillId="0" borderId="15" xfId="0" applyNumberFormat="1" applyFont="1" applyBorder="1" applyAlignment="1" applyProtection="1">
      <alignment vertical="center"/>
      <protection hidden="1"/>
    </xf>
    <xf numFmtId="49" fontId="0" fillId="0" borderId="0" xfId="0" applyNumberFormat="1" applyFont="1" applyBorder="1" applyAlignment="1" applyProtection="1">
      <alignment horizontal="left" vertical="center" indent="2"/>
      <protection hidden="1"/>
    </xf>
    <xf numFmtId="49" fontId="0" fillId="0" borderId="16" xfId="0" applyNumberFormat="1" applyFont="1" applyBorder="1" applyAlignment="1" applyProtection="1">
      <alignment vertical="center"/>
      <protection hidden="1"/>
    </xf>
    <xf numFmtId="49" fontId="8" fillId="0" borderId="0" xfId="0" applyNumberFormat="1" applyFont="1" applyBorder="1" applyAlignment="1" applyProtection="1">
      <alignment vertical="center" wrapText="1"/>
      <protection hidden="1"/>
    </xf>
    <xf numFmtId="49" fontId="0" fillId="0" borderId="0" xfId="0" applyNumberFormat="1" applyFont="1" applyBorder="1" applyAlignment="1" applyProtection="1">
      <alignment vertical="center" wrapText="1"/>
      <protection hidden="1"/>
    </xf>
    <xf numFmtId="49" fontId="0" fillId="0" borderId="0" xfId="0" applyNumberFormat="1" applyFont="1" applyAlignment="1" applyProtection="1">
      <alignment vertical="center" wrapText="1"/>
      <protection hidden="1"/>
    </xf>
    <xf numFmtId="49" fontId="0" fillId="33" borderId="17" xfId="0" applyNumberFormat="1" applyFont="1" applyFill="1" applyBorder="1" applyAlignment="1" applyProtection="1">
      <alignment vertical="center" wrapText="1"/>
      <protection hidden="1" locked="0"/>
    </xf>
    <xf numFmtId="49" fontId="0" fillId="33" borderId="10" xfId="0" applyNumberFormat="1" applyFont="1" applyFill="1" applyBorder="1" applyAlignment="1" applyProtection="1">
      <alignment vertical="center" wrapText="1"/>
      <protection hidden="1" locked="0"/>
    </xf>
    <xf numFmtId="49" fontId="0" fillId="33" borderId="18" xfId="0" applyNumberFormat="1" applyFont="1" applyFill="1" applyBorder="1" applyAlignment="1" applyProtection="1">
      <alignment horizontal="left" vertical="center"/>
      <protection hidden="1" locked="0"/>
    </xf>
    <xf numFmtId="49" fontId="0" fillId="33" borderId="19" xfId="0" applyNumberFormat="1" applyFont="1" applyFill="1" applyBorder="1" applyAlignment="1" applyProtection="1">
      <alignment horizontal="left" vertical="center"/>
      <protection hidden="1" locked="0"/>
    </xf>
    <xf numFmtId="49" fontId="0" fillId="33" borderId="10" xfId="0" applyNumberFormat="1" applyFont="1" applyFill="1" applyBorder="1" applyAlignment="1" applyProtection="1">
      <alignment horizontal="left" vertical="center"/>
      <protection hidden="1" locked="0"/>
    </xf>
    <xf numFmtId="49" fontId="0" fillId="33" borderId="20" xfId="0" applyNumberFormat="1" applyFont="1" applyFill="1" applyBorder="1" applyAlignment="1" applyProtection="1">
      <alignment horizontal="left" vertical="center"/>
      <protection hidden="1" locked="0"/>
    </xf>
    <xf numFmtId="49" fontId="0" fillId="33" borderId="21" xfId="0" applyNumberFormat="1" applyFont="1" applyFill="1" applyBorder="1" applyAlignment="1" applyProtection="1">
      <alignment horizontal="left" vertical="center"/>
      <protection hidden="1" locked="0"/>
    </xf>
    <xf numFmtId="49" fontId="0" fillId="33" borderId="22" xfId="0" applyNumberFormat="1" applyFont="1" applyFill="1" applyBorder="1" applyAlignment="1" applyProtection="1">
      <alignment horizontal="left" vertical="center"/>
      <protection hidden="1" locked="0"/>
    </xf>
    <xf numFmtId="49" fontId="0" fillId="33" borderId="23" xfId="0" applyNumberFormat="1" applyFont="1" applyFill="1" applyBorder="1" applyAlignment="1" applyProtection="1">
      <alignment horizontal="left" vertical="center"/>
      <protection hidden="1" locked="0"/>
    </xf>
    <xf numFmtId="49" fontId="0" fillId="33" borderId="24" xfId="0" applyNumberFormat="1" applyFont="1" applyFill="1" applyBorder="1" applyAlignment="1" applyProtection="1">
      <alignment horizontal="left" vertical="center"/>
      <protection hidden="1" locked="0"/>
    </xf>
    <xf numFmtId="49" fontId="0" fillId="33" borderId="25" xfId="0" applyNumberFormat="1" applyFont="1" applyFill="1" applyBorder="1" applyAlignment="1" applyProtection="1">
      <alignment vertical="center"/>
      <protection hidden="1" locked="0"/>
    </xf>
    <xf numFmtId="49" fontId="0" fillId="33" borderId="25" xfId="0" applyNumberFormat="1" applyFont="1" applyFill="1" applyBorder="1" applyAlignment="1" applyProtection="1">
      <alignment vertical="center" wrapText="1"/>
      <protection hidden="1" locked="0"/>
    </xf>
    <xf numFmtId="49" fontId="0" fillId="33" borderId="17" xfId="0" applyNumberFormat="1" applyFont="1" applyFill="1" applyBorder="1" applyAlignment="1" applyProtection="1">
      <alignment vertical="center"/>
      <protection hidden="1" locked="0"/>
    </xf>
    <xf numFmtId="49" fontId="0" fillId="33" borderId="11" xfId="0" applyNumberFormat="1" applyFont="1" applyFill="1" applyBorder="1" applyAlignment="1" applyProtection="1">
      <alignment vertical="center"/>
      <protection hidden="1" locked="0"/>
    </xf>
    <xf numFmtId="49" fontId="0" fillId="33" borderId="11" xfId="0" applyNumberFormat="1" applyFont="1" applyFill="1" applyBorder="1" applyAlignment="1" applyProtection="1">
      <alignment vertical="center" wrapText="1"/>
      <protection hidden="1" locked="0"/>
    </xf>
    <xf numFmtId="0" fontId="0" fillId="33" borderId="10" xfId="0" applyNumberFormat="1" applyFont="1" applyFill="1" applyBorder="1" applyAlignment="1" applyProtection="1">
      <alignment vertical="center"/>
      <protection locked="0"/>
    </xf>
    <xf numFmtId="0" fontId="1" fillId="0" borderId="0" xfId="0" applyFont="1" applyAlignment="1" applyProtection="1">
      <alignment/>
      <protection/>
    </xf>
    <xf numFmtId="0" fontId="5" fillId="0" borderId="0" xfId="0" applyFont="1" applyAlignment="1" applyProtection="1">
      <alignment/>
      <protection/>
    </xf>
    <xf numFmtId="0" fontId="5" fillId="0" borderId="0" xfId="0" applyFont="1" applyAlignment="1" applyProtection="1">
      <alignment vertical="center"/>
      <protection/>
    </xf>
    <xf numFmtId="0" fontId="5" fillId="0" borderId="0" xfId="0" applyFont="1" applyAlignment="1" applyProtection="1">
      <alignment vertical="center" wrapText="1"/>
      <protection/>
    </xf>
    <xf numFmtId="49" fontId="5" fillId="0" borderId="0" xfId="0" applyNumberFormat="1" applyFont="1" applyAlignment="1" applyProtection="1">
      <alignment vertical="center"/>
      <protection/>
    </xf>
    <xf numFmtId="49" fontId="5" fillId="34" borderId="26" xfId="0" applyNumberFormat="1" applyFont="1" applyFill="1" applyBorder="1" applyAlignment="1" applyProtection="1">
      <alignment horizontal="center" vertical="center" wrapText="1"/>
      <protection/>
    </xf>
    <xf numFmtId="49" fontId="5" fillId="0" borderId="10" xfId="0" applyNumberFormat="1" applyFont="1" applyBorder="1" applyAlignment="1" applyProtection="1">
      <alignment horizontal="center" vertical="center"/>
      <protection/>
    </xf>
    <xf numFmtId="49" fontId="5" fillId="0" borderId="0" xfId="0" applyNumberFormat="1" applyFont="1" applyAlignment="1" applyProtection="1">
      <alignment/>
      <protection/>
    </xf>
    <xf numFmtId="174" fontId="5" fillId="0" borderId="0" xfId="0" applyNumberFormat="1" applyFont="1" applyAlignment="1" applyProtection="1">
      <alignment/>
      <protection/>
    </xf>
    <xf numFmtId="0" fontId="5" fillId="0" borderId="0" xfId="0" applyFont="1" applyAlignment="1" applyProtection="1">
      <alignment wrapText="1"/>
      <protection/>
    </xf>
    <xf numFmtId="0" fontId="11" fillId="34" borderId="26" xfId="0" applyFont="1" applyFill="1" applyBorder="1" applyAlignment="1" applyProtection="1">
      <alignment horizontal="center" vertical="center" wrapText="1"/>
      <protection/>
    </xf>
    <xf numFmtId="49" fontId="11" fillId="34" borderId="26" xfId="0" applyNumberFormat="1" applyFont="1" applyFill="1" applyBorder="1" applyAlignment="1" applyProtection="1">
      <alignment horizontal="center" vertical="center" wrapText="1"/>
      <protection/>
    </xf>
    <xf numFmtId="0" fontId="11" fillId="0" borderId="10" xfId="0" applyFont="1" applyBorder="1" applyAlignment="1" applyProtection="1">
      <alignment horizontal="left" vertical="center"/>
      <protection/>
    </xf>
    <xf numFmtId="0" fontId="6" fillId="0" borderId="17" xfId="0" applyFont="1" applyBorder="1" applyAlignment="1" applyProtection="1">
      <alignment vertical="center" wrapText="1" shrinkToFit="1"/>
      <protection/>
    </xf>
    <xf numFmtId="49" fontId="11" fillId="0" borderId="10" xfId="0" applyNumberFormat="1" applyFont="1" applyBorder="1" applyAlignment="1" applyProtection="1">
      <alignment horizontal="center" vertical="center"/>
      <protection/>
    </xf>
    <xf numFmtId="0" fontId="5" fillId="0" borderId="17" xfId="0" applyFont="1" applyBorder="1" applyAlignment="1" applyProtection="1">
      <alignment vertical="center" wrapText="1" shrinkToFit="1"/>
      <protection/>
    </xf>
    <xf numFmtId="0" fontId="11" fillId="0" borderId="10" xfId="0" applyFont="1" applyBorder="1" applyAlignment="1" applyProtection="1">
      <alignment horizontal="center" vertical="center"/>
      <protection/>
    </xf>
    <xf numFmtId="0" fontId="5" fillId="0" borderId="0" xfId="0" applyFont="1" applyBorder="1" applyAlignment="1" applyProtection="1">
      <alignment/>
      <protection/>
    </xf>
    <xf numFmtId="0" fontId="5" fillId="0" borderId="0" xfId="0" applyFont="1" applyBorder="1" applyAlignment="1" applyProtection="1">
      <alignment wrapText="1"/>
      <protection/>
    </xf>
    <xf numFmtId="0" fontId="5" fillId="34" borderId="26" xfId="0" applyFont="1" applyFill="1" applyBorder="1" applyAlignment="1" applyProtection="1">
      <alignment horizontal="center" vertical="center" wrapText="1"/>
      <protection/>
    </xf>
    <xf numFmtId="49" fontId="5" fillId="0" borderId="10" xfId="0" applyNumberFormat="1" applyFont="1" applyBorder="1" applyAlignment="1" applyProtection="1">
      <alignment vertical="center" wrapText="1" shrinkToFit="1"/>
      <protection/>
    </xf>
    <xf numFmtId="49" fontId="5" fillId="0" borderId="17" xfId="0" applyNumberFormat="1" applyFont="1" applyBorder="1" applyAlignment="1" applyProtection="1">
      <alignment vertical="center" wrapText="1" shrinkToFit="1"/>
      <protection/>
    </xf>
    <xf numFmtId="49" fontId="6" fillId="0" borderId="17" xfId="0" applyNumberFormat="1" applyFont="1" applyBorder="1" applyAlignment="1" applyProtection="1">
      <alignment vertical="center" wrapText="1" shrinkToFit="1"/>
      <protection/>
    </xf>
    <xf numFmtId="0" fontId="5" fillId="0" borderId="19" xfId="0" applyFont="1" applyBorder="1" applyAlignment="1" applyProtection="1">
      <alignment horizontal="center" vertical="top"/>
      <protection/>
    </xf>
    <xf numFmtId="0" fontId="19" fillId="0" borderId="10" xfId="0" applyFont="1" applyBorder="1" applyAlignment="1" applyProtection="1">
      <alignment horizontal="center" vertical="top"/>
      <protection/>
    </xf>
    <xf numFmtId="0" fontId="5" fillId="0" borderId="10" xfId="0" applyFont="1" applyBorder="1" applyAlignment="1" applyProtection="1">
      <alignment horizontal="center" vertical="top"/>
      <protection/>
    </xf>
    <xf numFmtId="0" fontId="5" fillId="0" borderId="10" xfId="0" applyFont="1" applyBorder="1" applyAlignment="1" applyProtection="1">
      <alignment horizontal="center" vertical="center"/>
      <protection/>
    </xf>
    <xf numFmtId="0" fontId="5" fillId="0" borderId="10" xfId="0" applyFont="1" applyBorder="1" applyAlignment="1" applyProtection="1">
      <alignment horizontal="center" vertical="center" wrapText="1"/>
      <protection/>
    </xf>
    <xf numFmtId="0" fontId="5" fillId="0" borderId="10" xfId="0" applyFont="1" applyFill="1" applyBorder="1" applyAlignment="1" applyProtection="1">
      <alignment horizontal="center" vertical="center"/>
      <protection/>
    </xf>
    <xf numFmtId="0" fontId="11" fillId="0" borderId="10" xfId="0" applyFont="1" applyFill="1" applyBorder="1" applyAlignment="1" applyProtection="1">
      <alignment horizontal="center" vertical="center"/>
      <protection/>
    </xf>
    <xf numFmtId="0" fontId="19" fillId="0" borderId="10" xfId="0" applyFont="1" applyFill="1" applyBorder="1" applyAlignment="1" applyProtection="1">
      <alignment horizontal="center" vertical="center"/>
      <protection/>
    </xf>
    <xf numFmtId="174" fontId="5" fillId="33" borderId="10" xfId="0" applyNumberFormat="1" applyFont="1" applyFill="1" applyBorder="1" applyAlignment="1" applyProtection="1">
      <alignment horizontal="right" vertical="center" wrapText="1"/>
      <protection locked="0"/>
    </xf>
    <xf numFmtId="49" fontId="0" fillId="0" borderId="0" xfId="0" applyNumberFormat="1" applyFont="1" applyFill="1" applyBorder="1" applyAlignment="1" applyProtection="1">
      <alignment horizontal="left" vertical="center"/>
      <protection/>
    </xf>
    <xf numFmtId="0" fontId="8" fillId="0" borderId="0" xfId="0" applyFont="1" applyBorder="1" applyAlignment="1" applyProtection="1">
      <alignment horizontal="center" vertical="center"/>
      <protection/>
    </xf>
    <xf numFmtId="0" fontId="15" fillId="0" borderId="0" xfId="0" applyNumberFormat="1" applyFont="1" applyBorder="1" applyAlignment="1" applyProtection="1">
      <alignment vertical="center"/>
      <protection/>
    </xf>
    <xf numFmtId="0" fontId="0" fillId="0" borderId="27" xfId="0" applyNumberFormat="1" applyFont="1" applyBorder="1" applyAlignment="1" applyProtection="1">
      <alignment vertical="center"/>
      <protection/>
    </xf>
    <xf numFmtId="0" fontId="0" fillId="35" borderId="0" xfId="0" applyFill="1" applyBorder="1" applyAlignment="1">
      <alignment/>
    </xf>
    <xf numFmtId="174" fontId="5" fillId="33" borderId="10" xfId="0" applyNumberFormat="1" applyFont="1" applyFill="1" applyBorder="1" applyAlignment="1" applyProtection="1">
      <alignment horizontal="center" vertical="center"/>
      <protection locked="0"/>
    </xf>
    <xf numFmtId="174" fontId="5" fillId="33" borderId="10" xfId="0" applyNumberFormat="1" applyFont="1" applyFill="1" applyBorder="1" applyAlignment="1" applyProtection="1">
      <alignment horizontal="center" vertical="center" wrapText="1"/>
      <protection locked="0"/>
    </xf>
    <xf numFmtId="0" fontId="21" fillId="0" borderId="28" xfId="0" applyFont="1" applyFill="1" applyBorder="1" applyAlignment="1">
      <alignment/>
    </xf>
    <xf numFmtId="0" fontId="21" fillId="0" borderId="12" xfId="0" applyFont="1" applyFill="1" applyBorder="1" applyAlignment="1">
      <alignment/>
    </xf>
    <xf numFmtId="0" fontId="22" fillId="0" borderId="21" xfId="0" applyFont="1" applyBorder="1" applyAlignment="1">
      <alignment/>
    </xf>
    <xf numFmtId="0" fontId="23" fillId="0" borderId="18" xfId="0" applyFont="1" applyBorder="1" applyAlignment="1">
      <alignment/>
    </xf>
    <xf numFmtId="0" fontId="22" fillId="0" borderId="23" xfId="0" applyFont="1" applyBorder="1" applyAlignment="1">
      <alignment/>
    </xf>
    <xf numFmtId="0" fontId="24" fillId="0" borderId="18" xfId="0" applyFont="1" applyBorder="1" applyAlignment="1">
      <alignment/>
    </xf>
    <xf numFmtId="0" fontId="22" fillId="0" borderId="29" xfId="0" applyFont="1" applyBorder="1" applyAlignment="1">
      <alignment/>
    </xf>
    <xf numFmtId="0" fontId="24" fillId="0" borderId="30" xfId="0" applyFont="1" applyBorder="1" applyAlignment="1">
      <alignment/>
    </xf>
    <xf numFmtId="0" fontId="22" fillId="0" borderId="31" xfId="0" applyFont="1" applyBorder="1" applyAlignment="1">
      <alignment/>
    </xf>
    <xf numFmtId="0" fontId="24" fillId="0" borderId="32" xfId="0" applyFont="1" applyBorder="1" applyAlignment="1">
      <alignment/>
    </xf>
    <xf numFmtId="0" fontId="24" fillId="0" borderId="33" xfId="0" applyFont="1" applyBorder="1" applyAlignment="1">
      <alignment/>
    </xf>
    <xf numFmtId="0" fontId="22" fillId="0" borderId="23" xfId="0" applyFont="1" applyFill="1" applyBorder="1" applyAlignment="1">
      <alignment/>
    </xf>
    <xf numFmtId="0" fontId="5" fillId="0" borderId="0" xfId="0" applyFont="1" applyFill="1" applyBorder="1" applyAlignment="1" applyProtection="1">
      <alignment horizontal="center" vertical="center" wrapText="1"/>
      <protection/>
    </xf>
    <xf numFmtId="49" fontId="0" fillId="33" borderId="12" xfId="0" applyNumberFormat="1" applyFont="1" applyFill="1" applyBorder="1" applyAlignment="1" applyProtection="1">
      <alignment vertical="center"/>
      <protection hidden="1" locked="0"/>
    </xf>
    <xf numFmtId="49" fontId="8" fillId="0" borderId="34" xfId="0" applyNumberFormat="1" applyFont="1" applyBorder="1" applyAlignment="1" applyProtection="1">
      <alignment vertical="center"/>
      <protection/>
    </xf>
    <xf numFmtId="49" fontId="18" fillId="0" borderId="0" xfId="0" applyNumberFormat="1" applyFont="1" applyBorder="1" applyAlignment="1" applyProtection="1">
      <alignment vertical="center"/>
      <protection/>
    </xf>
    <xf numFmtId="49" fontId="0" fillId="0" borderId="0" xfId="0" applyNumberFormat="1" applyFont="1" applyAlignment="1" applyProtection="1">
      <alignment vertical="center"/>
      <protection/>
    </xf>
    <xf numFmtId="49" fontId="8" fillId="0" borderId="0" xfId="0" applyNumberFormat="1" applyFont="1" applyBorder="1" applyAlignment="1" applyProtection="1">
      <alignment vertical="center"/>
      <protection/>
    </xf>
    <xf numFmtId="49" fontId="8" fillId="0" borderId="35" xfId="0" applyNumberFormat="1" applyFont="1" applyBorder="1" applyAlignment="1" applyProtection="1">
      <alignment vertical="center"/>
      <protection/>
    </xf>
    <xf numFmtId="49" fontId="8" fillId="0" borderId="35" xfId="0" applyNumberFormat="1" applyFont="1" applyFill="1" applyBorder="1" applyAlignment="1" applyProtection="1">
      <alignment vertical="center"/>
      <protection/>
    </xf>
    <xf numFmtId="49" fontId="8" fillId="0" borderId="35" xfId="0" applyNumberFormat="1" applyFont="1" applyFill="1" applyBorder="1" applyAlignment="1" applyProtection="1">
      <alignment vertical="center"/>
      <protection/>
    </xf>
    <xf numFmtId="49" fontId="8" fillId="0" borderId="36" xfId="0" applyNumberFormat="1" applyFont="1" applyBorder="1" applyAlignment="1" applyProtection="1">
      <alignment horizontal="left" vertical="center" indent="2"/>
      <protection/>
    </xf>
    <xf numFmtId="49" fontId="8" fillId="0" borderId="37" xfId="0" applyNumberFormat="1" applyFont="1" applyBorder="1" applyAlignment="1" applyProtection="1">
      <alignment horizontal="left" vertical="center" indent="2"/>
      <protection/>
    </xf>
    <xf numFmtId="49" fontId="8" fillId="0" borderId="13" xfId="0" applyNumberFormat="1" applyFont="1" applyBorder="1" applyAlignment="1" applyProtection="1">
      <alignment vertical="center"/>
      <protection/>
    </xf>
    <xf numFmtId="49" fontId="8" fillId="0" borderId="28" xfId="0" applyNumberFormat="1" applyFont="1" applyBorder="1" applyAlignment="1" applyProtection="1">
      <alignment vertical="center"/>
      <protection/>
    </xf>
    <xf numFmtId="49" fontId="0" fillId="0" borderId="0" xfId="0" applyNumberFormat="1" applyFont="1" applyBorder="1" applyAlignment="1" applyProtection="1">
      <alignment vertical="center"/>
      <protection/>
    </xf>
    <xf numFmtId="49" fontId="8" fillId="0" borderId="28" xfId="0" applyNumberFormat="1" applyFont="1" applyBorder="1" applyAlignment="1" applyProtection="1">
      <alignment horizontal="center" vertical="center" wrapText="1"/>
      <protection/>
    </xf>
    <xf numFmtId="49" fontId="8" fillId="0" borderId="38" xfId="0" applyNumberFormat="1" applyFont="1" applyBorder="1" applyAlignment="1" applyProtection="1">
      <alignment horizontal="center" vertical="center"/>
      <protection/>
    </xf>
    <xf numFmtId="49" fontId="8" fillId="0" borderId="39" xfId="0" applyNumberFormat="1" applyFont="1" applyBorder="1" applyAlignment="1" applyProtection="1">
      <alignment horizontal="center" vertical="center"/>
      <protection/>
    </xf>
    <xf numFmtId="49" fontId="8" fillId="0" borderId="28" xfId="0" applyNumberFormat="1" applyFont="1" applyBorder="1" applyAlignment="1" applyProtection="1">
      <alignment vertical="center" wrapText="1"/>
      <protection/>
    </xf>
    <xf numFmtId="49" fontId="8" fillId="0" borderId="28" xfId="0" applyNumberFormat="1" applyFont="1" applyBorder="1" applyAlignment="1" applyProtection="1">
      <alignment vertical="center" wrapText="1" shrinkToFit="1"/>
      <protection/>
    </xf>
    <xf numFmtId="49" fontId="8" fillId="0" borderId="40" xfId="0" applyNumberFormat="1" applyFont="1" applyBorder="1" applyAlignment="1" applyProtection="1">
      <alignment vertical="center" wrapText="1"/>
      <protection/>
    </xf>
    <xf numFmtId="49" fontId="8" fillId="0" borderId="41" xfId="0" applyNumberFormat="1" applyFont="1" applyBorder="1" applyAlignment="1" applyProtection="1">
      <alignment vertical="center"/>
      <protection/>
    </xf>
    <xf numFmtId="49" fontId="8" fillId="0" borderId="0" xfId="0" applyNumberFormat="1" applyFont="1" applyFill="1" applyBorder="1" applyAlignment="1" applyProtection="1">
      <alignment vertical="center"/>
      <protection/>
    </xf>
    <xf numFmtId="49" fontId="18" fillId="0" borderId="0" xfId="0" applyNumberFormat="1" applyFont="1" applyFill="1" applyBorder="1" applyAlignment="1" applyProtection="1">
      <alignment horizontal="left" vertical="center"/>
      <protection/>
    </xf>
    <xf numFmtId="0" fontId="0" fillId="0" borderId="0" xfId="0" applyNumberFormat="1" applyFont="1" applyBorder="1" applyAlignment="1">
      <alignment vertical="top"/>
    </xf>
    <xf numFmtId="0" fontId="0" fillId="0" borderId="0" xfId="0" applyNumberFormat="1" applyFont="1" applyAlignment="1">
      <alignment vertical="top"/>
    </xf>
    <xf numFmtId="0" fontId="0" fillId="0" borderId="0" xfId="0" applyNumberFormat="1" applyFont="1" applyAlignment="1">
      <alignment/>
    </xf>
    <xf numFmtId="49" fontId="0" fillId="0" borderId="0" xfId="0" applyNumberFormat="1" applyFont="1" applyFill="1" applyBorder="1" applyAlignment="1" applyProtection="1">
      <alignment horizontal="left" vertical="center"/>
      <protection/>
    </xf>
    <xf numFmtId="49" fontId="0" fillId="0" borderId="0" xfId="0" applyNumberFormat="1" applyFont="1" applyFill="1" applyBorder="1" applyAlignment="1" applyProtection="1">
      <alignment horizontal="left" vertical="center"/>
      <protection hidden="1" locked="0"/>
    </xf>
    <xf numFmtId="49" fontId="8" fillId="0" borderId="12" xfId="0" applyNumberFormat="1" applyFont="1" applyBorder="1" applyAlignment="1" applyProtection="1">
      <alignment horizontal="center" vertical="center" wrapText="1"/>
      <protection/>
    </xf>
    <xf numFmtId="49" fontId="0" fillId="33" borderId="42" xfId="0" applyNumberFormat="1" applyFont="1" applyFill="1" applyBorder="1" applyAlignment="1" applyProtection="1">
      <alignment horizontal="left" vertical="center"/>
      <protection hidden="1" locked="0"/>
    </xf>
    <xf numFmtId="49" fontId="0" fillId="33" borderId="17" xfId="0" applyNumberFormat="1" applyFont="1" applyFill="1" applyBorder="1" applyAlignment="1" applyProtection="1">
      <alignment horizontal="left" vertical="center"/>
      <protection hidden="1" locked="0"/>
    </xf>
    <xf numFmtId="49" fontId="8" fillId="0" borderId="43" xfId="0" applyNumberFormat="1" applyFont="1" applyBorder="1" applyAlignment="1" applyProtection="1">
      <alignment horizontal="center" vertical="center"/>
      <protection/>
    </xf>
    <xf numFmtId="49" fontId="8" fillId="0" borderId="39" xfId="0" applyNumberFormat="1" applyFont="1" applyBorder="1" applyAlignment="1" applyProtection="1">
      <alignment horizontal="center" vertical="top" wrapText="1"/>
      <protection/>
    </xf>
    <xf numFmtId="49" fontId="0" fillId="0" borderId="0" xfId="0" applyNumberFormat="1" applyFont="1" applyFill="1" applyBorder="1" applyAlignment="1" applyProtection="1">
      <alignment horizontal="left" vertical="center" wrapText="1"/>
      <protection locked="0"/>
    </xf>
    <xf numFmtId="49" fontId="0" fillId="0" borderId="0" xfId="0" applyNumberFormat="1" applyFont="1" applyFill="1" applyBorder="1" applyAlignment="1" applyProtection="1">
      <alignment horizontal="left" vertical="center"/>
      <protection locked="0"/>
    </xf>
    <xf numFmtId="0" fontId="0" fillId="0" borderId="0" xfId="0" applyFill="1" applyBorder="1" applyAlignment="1" applyProtection="1">
      <alignment vertical="center"/>
      <protection/>
    </xf>
    <xf numFmtId="49" fontId="0" fillId="0" borderId="44" xfId="0" applyNumberFormat="1" applyFont="1" applyFill="1" applyBorder="1" applyAlignment="1" applyProtection="1">
      <alignment horizontal="left" vertical="center"/>
      <protection hidden="1" locked="0"/>
    </xf>
    <xf numFmtId="49" fontId="0" fillId="0" borderId="45" xfId="0" applyNumberFormat="1" applyFont="1" applyFill="1" applyBorder="1" applyAlignment="1" applyProtection="1">
      <alignment horizontal="left" vertical="center"/>
      <protection hidden="1" locked="0"/>
    </xf>
    <xf numFmtId="49" fontId="0" fillId="0" borderId="46" xfId="0" applyNumberFormat="1" applyFont="1" applyFill="1" applyBorder="1" applyAlignment="1" applyProtection="1">
      <alignment horizontal="left" vertical="center"/>
      <protection hidden="1" locked="0"/>
    </xf>
    <xf numFmtId="0" fontId="0" fillId="0" borderId="13" xfId="0" applyFont="1" applyBorder="1" applyAlignment="1" applyProtection="1">
      <alignment horizontal="left" vertical="center"/>
      <protection locked="0"/>
    </xf>
    <xf numFmtId="0" fontId="0" fillId="0" borderId="12" xfId="0" applyFont="1" applyBorder="1" applyAlignment="1" applyProtection="1">
      <alignment horizontal="left" vertical="center"/>
      <protection locked="0"/>
    </xf>
    <xf numFmtId="49" fontId="8" fillId="0" borderId="13" xfId="0" applyNumberFormat="1" applyFont="1" applyFill="1" applyBorder="1" applyAlignment="1" applyProtection="1">
      <alignment horizontal="right" vertical="center"/>
      <protection/>
    </xf>
    <xf numFmtId="49" fontId="8" fillId="0" borderId="47" xfId="0" applyNumberFormat="1" applyFont="1" applyFill="1" applyBorder="1" applyAlignment="1" applyProtection="1">
      <alignment horizontal="left" vertical="center"/>
      <protection/>
    </xf>
    <xf numFmtId="0" fontId="0" fillId="0" borderId="0" xfId="0" applyFont="1" applyFill="1" applyBorder="1" applyAlignment="1" applyProtection="1">
      <alignment horizontal="left" vertical="center"/>
      <protection/>
    </xf>
    <xf numFmtId="49" fontId="0" fillId="0" borderId="13" xfId="0" applyNumberFormat="1" applyFont="1" applyBorder="1" applyAlignment="1" applyProtection="1">
      <alignment vertical="center"/>
      <protection/>
    </xf>
    <xf numFmtId="49" fontId="5" fillId="34" borderId="10" xfId="0" applyNumberFormat="1" applyFont="1" applyFill="1" applyBorder="1" applyAlignment="1" applyProtection="1">
      <alignment horizontal="center" vertical="center" wrapText="1"/>
      <protection/>
    </xf>
    <xf numFmtId="49" fontId="11" fillId="0" borderId="10" xfId="0" applyNumberFormat="1" applyFont="1" applyBorder="1" applyAlignment="1" applyProtection="1">
      <alignment vertical="center"/>
      <protection/>
    </xf>
    <xf numFmtId="49" fontId="6" fillId="0" borderId="10" xfId="0" applyNumberFormat="1" applyFont="1" applyBorder="1" applyAlignment="1" applyProtection="1">
      <alignment vertical="center" wrapText="1" shrinkToFit="1"/>
      <protection/>
    </xf>
    <xf numFmtId="49" fontId="11" fillId="0" borderId="10" xfId="0" applyNumberFormat="1" applyFont="1" applyBorder="1" applyAlignment="1" applyProtection="1">
      <alignment horizontal="center" vertical="center"/>
      <protection/>
    </xf>
    <xf numFmtId="174" fontId="6" fillId="0" borderId="0" xfId="0" applyNumberFormat="1" applyFont="1" applyFill="1" applyBorder="1" applyAlignment="1" applyProtection="1">
      <alignment horizontal="right" vertical="center"/>
      <protection/>
    </xf>
    <xf numFmtId="49" fontId="6" fillId="0" borderId="17" xfId="0" applyNumberFormat="1" applyFont="1" applyBorder="1" applyAlignment="1" applyProtection="1">
      <alignment vertical="center" wrapText="1" shrinkToFit="1"/>
      <protection/>
    </xf>
    <xf numFmtId="0" fontId="6" fillId="0" borderId="17" xfId="0" applyFont="1" applyBorder="1" applyAlignment="1" applyProtection="1">
      <alignment vertical="center" wrapText="1" shrinkToFit="1"/>
      <protection/>
    </xf>
    <xf numFmtId="0" fontId="5" fillId="0" borderId="10" xfId="0" applyFont="1" applyBorder="1" applyAlignment="1" applyProtection="1">
      <alignment horizontal="left" vertical="center"/>
      <protection/>
    </xf>
    <xf numFmtId="0" fontId="5" fillId="0" borderId="10" xfId="0" applyFont="1" applyBorder="1" applyAlignment="1" applyProtection="1">
      <alignment horizontal="right" vertical="center"/>
      <protection/>
    </xf>
    <xf numFmtId="0" fontId="1" fillId="0" borderId="0" xfId="0" applyNumberFormat="1" applyFont="1" applyBorder="1" applyAlignment="1" applyProtection="1">
      <alignment horizontal="center" vertical="center"/>
      <protection/>
    </xf>
    <xf numFmtId="0" fontId="1" fillId="0" borderId="0" xfId="0" applyNumberFormat="1" applyFont="1" applyBorder="1" applyAlignment="1" applyProtection="1">
      <alignment vertical="center"/>
      <protection/>
    </xf>
    <xf numFmtId="49" fontId="0" fillId="0" borderId="0" xfId="0" applyNumberFormat="1" applyFont="1" applyBorder="1" applyAlignment="1" applyProtection="1">
      <alignment vertical="center" wrapText="1"/>
      <protection/>
    </xf>
    <xf numFmtId="0" fontId="25" fillId="0" borderId="0" xfId="0" applyFont="1" applyBorder="1" applyAlignment="1" applyProtection="1">
      <alignment horizontal="center" vertical="top" wrapText="1"/>
      <protection/>
    </xf>
    <xf numFmtId="49" fontId="8" fillId="0" borderId="0" xfId="0" applyNumberFormat="1" applyFont="1" applyBorder="1" applyAlignment="1" applyProtection="1">
      <alignment vertical="center" wrapText="1"/>
      <protection/>
    </xf>
    <xf numFmtId="0" fontId="25" fillId="0" borderId="0" xfId="0" applyFont="1" applyBorder="1" applyAlignment="1" applyProtection="1">
      <alignment vertical="top" wrapText="1"/>
      <protection/>
    </xf>
    <xf numFmtId="49" fontId="0" fillId="0" borderId="48" xfId="0" applyNumberFormat="1" applyFont="1" applyBorder="1" applyAlignment="1" applyProtection="1">
      <alignment vertical="center"/>
      <protection/>
    </xf>
    <xf numFmtId="49" fontId="0" fillId="0" borderId="11" xfId="0" applyNumberFormat="1" applyFont="1" applyBorder="1" applyAlignment="1" applyProtection="1">
      <alignment vertical="center"/>
      <protection/>
    </xf>
    <xf numFmtId="49" fontId="8" fillId="0" borderId="27" xfId="0" applyNumberFormat="1" applyFont="1" applyBorder="1" applyAlignment="1" applyProtection="1">
      <alignment vertical="center"/>
      <protection/>
    </xf>
    <xf numFmtId="49" fontId="0" fillId="0" borderId="16" xfId="0" applyNumberFormat="1" applyFont="1" applyBorder="1" applyAlignment="1" applyProtection="1">
      <alignment vertical="center"/>
      <protection/>
    </xf>
    <xf numFmtId="49" fontId="0" fillId="35" borderId="0" xfId="0" applyNumberFormat="1" applyFont="1" applyFill="1" applyBorder="1" applyAlignment="1" applyProtection="1">
      <alignment horizontal="left" vertical="center" wrapText="1"/>
      <protection/>
    </xf>
    <xf numFmtId="49" fontId="0" fillId="35" borderId="0" xfId="0" applyNumberFormat="1" applyFont="1" applyFill="1" applyBorder="1" applyAlignment="1" applyProtection="1">
      <alignment horizontal="left" vertical="center"/>
      <protection/>
    </xf>
    <xf numFmtId="49" fontId="0" fillId="35" borderId="16" xfId="0" applyNumberFormat="1" applyFont="1" applyFill="1" applyBorder="1" applyAlignment="1" applyProtection="1">
      <alignment horizontal="left" vertical="center"/>
      <protection/>
    </xf>
    <xf numFmtId="49" fontId="0" fillId="0" borderId="0" xfId="0" applyNumberFormat="1" applyFont="1" applyAlignment="1" applyProtection="1">
      <alignment vertical="center" wrapText="1"/>
      <protection locked="0"/>
    </xf>
    <xf numFmtId="49" fontId="0" fillId="0" borderId="0" xfId="0" applyNumberFormat="1" applyFont="1" applyAlignment="1" applyProtection="1">
      <alignment vertical="center"/>
      <protection locked="0"/>
    </xf>
    <xf numFmtId="49" fontId="26" fillId="0" borderId="0" xfId="0" applyNumberFormat="1" applyFont="1" applyFill="1" applyBorder="1" applyAlignment="1" applyProtection="1">
      <alignment vertical="center"/>
      <protection locked="0"/>
    </xf>
    <xf numFmtId="49" fontId="0" fillId="33" borderId="28" xfId="0" applyNumberFormat="1" applyFont="1" applyFill="1" applyBorder="1" applyAlignment="1" applyProtection="1">
      <alignment vertical="center"/>
      <protection locked="0"/>
    </xf>
    <xf numFmtId="0" fontId="25" fillId="0" borderId="16" xfId="0" applyFont="1" applyBorder="1" applyAlignment="1" applyProtection="1">
      <alignment vertical="center" wrapText="1"/>
      <protection/>
    </xf>
    <xf numFmtId="0" fontId="25" fillId="0" borderId="36" xfId="0" applyFont="1" applyBorder="1" applyAlignment="1" applyProtection="1">
      <alignment vertical="center" wrapText="1"/>
      <protection/>
    </xf>
    <xf numFmtId="0" fontId="25" fillId="0" borderId="37" xfId="0" applyFont="1" applyBorder="1" applyAlignment="1" applyProtection="1">
      <alignment vertical="center" wrapText="1"/>
      <protection/>
    </xf>
    <xf numFmtId="0" fontId="25" fillId="0" borderId="49" xfId="0" applyFont="1" applyBorder="1" applyAlignment="1" applyProtection="1">
      <alignment vertical="center" wrapText="1"/>
      <protection/>
    </xf>
    <xf numFmtId="0" fontId="25" fillId="0" borderId="0" xfId="0" applyFont="1" applyAlignment="1" applyProtection="1">
      <alignment horizontal="left" vertical="top" wrapText="1"/>
      <protection/>
    </xf>
    <xf numFmtId="49" fontId="28" fillId="0" borderId="0" xfId="0" applyNumberFormat="1" applyFont="1" applyAlignment="1" applyProtection="1">
      <alignment vertical="center" wrapText="1"/>
      <protection hidden="1"/>
    </xf>
    <xf numFmtId="49" fontId="0"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17"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locked="0"/>
    </xf>
    <xf numFmtId="49" fontId="5" fillId="0" borderId="17" xfId="0" applyNumberFormat="1" applyFont="1" applyBorder="1" applyAlignment="1" applyProtection="1">
      <alignment vertical="center" wrapText="1" shrinkToFit="1"/>
      <protection/>
    </xf>
    <xf numFmtId="0" fontId="2" fillId="0" borderId="10" xfId="0" applyFont="1" applyFill="1" applyBorder="1" applyAlignment="1" applyProtection="1">
      <alignment horizontal="center" vertical="center"/>
      <protection/>
    </xf>
    <xf numFmtId="0" fontId="2" fillId="0" borderId="10" xfId="0" applyFont="1" applyFill="1" applyBorder="1" applyAlignment="1" applyProtection="1">
      <alignment horizontal="center" vertical="center"/>
      <protection/>
    </xf>
    <xf numFmtId="174" fontId="2" fillId="33" borderId="10" xfId="0" applyNumberFormat="1" applyFont="1" applyFill="1" applyBorder="1" applyAlignment="1" applyProtection="1">
      <alignment horizontal="right" vertical="center"/>
      <protection locked="0"/>
    </xf>
    <xf numFmtId="0" fontId="0" fillId="0" borderId="0" xfId="0" applyNumberFormat="1" applyFont="1" applyBorder="1" applyAlignment="1" applyProtection="1">
      <alignment horizontal="center" vertical="center" wrapText="1"/>
      <protection/>
    </xf>
    <xf numFmtId="174" fontId="5" fillId="0" borderId="0" xfId="0" applyNumberFormat="1" applyFont="1" applyFill="1" applyBorder="1" applyAlignment="1" applyProtection="1">
      <alignment horizontal="center" vertical="center"/>
      <protection locked="0"/>
    </xf>
    <xf numFmtId="174" fontId="6" fillId="0" borderId="0" xfId="0" applyNumberFormat="1" applyFont="1" applyFill="1" applyBorder="1" applyAlignment="1" applyProtection="1">
      <alignment horizontal="center" vertical="center"/>
      <protection locked="0"/>
    </xf>
    <xf numFmtId="49" fontId="5" fillId="0" borderId="10" xfId="0" applyNumberFormat="1" applyFont="1" applyBorder="1" applyAlignment="1" applyProtection="1">
      <alignment horizontal="center" vertical="center"/>
      <protection/>
    </xf>
    <xf numFmtId="49" fontId="0" fillId="33" borderId="28" xfId="0" applyNumberFormat="1" applyFont="1" applyFill="1" applyBorder="1" applyAlignment="1" applyProtection="1">
      <alignment vertical="center" wrapText="1"/>
      <protection locked="0"/>
    </xf>
    <xf numFmtId="174" fontId="5" fillId="36" borderId="10" xfId="0" applyNumberFormat="1" applyFont="1" applyFill="1" applyBorder="1" applyAlignment="1" applyProtection="1">
      <alignment horizontal="center" vertical="center"/>
      <protection locked="0"/>
    </xf>
    <xf numFmtId="49" fontId="8" fillId="0" borderId="27" xfId="0" applyNumberFormat="1" applyFont="1" applyFill="1" applyBorder="1" applyAlignment="1" applyProtection="1">
      <alignment horizontal="left" vertical="center"/>
      <protection/>
    </xf>
    <xf numFmtId="0" fontId="8" fillId="0" borderId="27" xfId="0" applyNumberFormat="1" applyFont="1" applyBorder="1" applyAlignment="1" applyProtection="1">
      <alignment horizontal="left" vertical="top" wrapText="1"/>
      <protection/>
    </xf>
    <xf numFmtId="0" fontId="8" fillId="0" borderId="0" xfId="0" applyNumberFormat="1" applyFont="1" applyBorder="1" applyAlignment="1" applyProtection="1">
      <alignment horizontal="left" vertical="top" wrapText="1"/>
      <protection/>
    </xf>
    <xf numFmtId="0" fontId="8" fillId="0" borderId="16" xfId="0" applyNumberFormat="1" applyFont="1" applyBorder="1" applyAlignment="1" applyProtection="1">
      <alignment horizontal="left" vertical="top" wrapText="1"/>
      <protection/>
    </xf>
    <xf numFmtId="0" fontId="13" fillId="0" borderId="0" xfId="0" applyNumberFormat="1" applyFont="1" applyAlignment="1" applyProtection="1">
      <alignment vertical="center"/>
      <protection/>
    </xf>
    <xf numFmtId="0" fontId="15" fillId="0" borderId="0" xfId="0" applyNumberFormat="1" applyFont="1" applyAlignment="1" applyProtection="1">
      <alignment vertical="center"/>
      <protection/>
    </xf>
    <xf numFmtId="0" fontId="8" fillId="0" borderId="0" xfId="0" applyFont="1" applyBorder="1" applyAlignment="1">
      <alignment horizontal="left" vertical="top" wrapText="1"/>
    </xf>
    <xf numFmtId="49" fontId="8" fillId="0" borderId="50" xfId="0" applyNumberFormat="1" applyFont="1" applyBorder="1" applyAlignment="1" applyProtection="1">
      <alignment vertical="top" wrapText="1"/>
      <protection/>
    </xf>
    <xf numFmtId="0" fontId="0" fillId="0" borderId="0" xfId="0" applyFont="1" applyFill="1" applyBorder="1" applyAlignment="1">
      <alignment vertical="center"/>
    </xf>
    <xf numFmtId="0" fontId="0" fillId="0" borderId="0" xfId="0" applyFont="1" applyAlignment="1">
      <alignment wrapText="1"/>
    </xf>
    <xf numFmtId="49" fontId="0" fillId="0" borderId="0" xfId="0" applyNumberFormat="1" applyFont="1" applyAlignment="1" applyProtection="1">
      <alignment horizontal="left" vertical="top"/>
      <protection hidden="1"/>
    </xf>
    <xf numFmtId="49" fontId="0" fillId="0" borderId="0" xfId="0" applyNumberFormat="1" applyFont="1" applyBorder="1" applyAlignment="1" applyProtection="1">
      <alignment horizontal="left" vertical="center"/>
      <protection hidden="1"/>
    </xf>
    <xf numFmtId="49" fontId="0" fillId="0" borderId="0" xfId="0" applyNumberFormat="1" applyFont="1" applyFill="1" applyBorder="1" applyAlignment="1" applyProtection="1">
      <alignment horizontal="left" vertical="center"/>
      <protection hidden="1"/>
    </xf>
    <xf numFmtId="2" fontId="0" fillId="0" borderId="0" xfId="0" applyNumberFormat="1" applyFont="1" applyBorder="1" applyAlignment="1" applyProtection="1">
      <alignment vertical="top" wrapText="1"/>
      <protection/>
    </xf>
    <xf numFmtId="0" fontId="0" fillId="0" borderId="0" xfId="0" applyFont="1" applyAlignment="1">
      <alignment vertical="top" wrapText="1"/>
    </xf>
    <xf numFmtId="49" fontId="18" fillId="0" borderId="0" xfId="0" applyNumberFormat="1" applyFont="1" applyAlignment="1" applyProtection="1">
      <alignment vertical="center"/>
      <protection/>
    </xf>
    <xf numFmtId="0" fontId="0" fillId="0" borderId="0" xfId="0" applyFont="1" applyBorder="1" applyAlignment="1">
      <alignment vertical="top" wrapText="1"/>
    </xf>
    <xf numFmtId="0" fontId="0" fillId="0" borderId="0" xfId="0" applyFont="1" applyBorder="1" applyAlignment="1" applyProtection="1">
      <alignment vertical="top" wrapText="1"/>
      <protection/>
    </xf>
    <xf numFmtId="0" fontId="0" fillId="0" borderId="0" xfId="0" applyFont="1" applyBorder="1" applyAlignment="1" applyProtection="1">
      <alignment vertical="center"/>
      <protection/>
    </xf>
    <xf numFmtId="0" fontId="8" fillId="0" borderId="0" xfId="0" applyFont="1" applyAlignment="1">
      <alignment vertical="top" wrapText="1"/>
    </xf>
    <xf numFmtId="49" fontId="18" fillId="0" borderId="0" xfId="0" applyNumberFormat="1" applyFont="1" applyFill="1" applyBorder="1" applyAlignment="1" applyProtection="1">
      <alignment horizontal="left" vertical="top" wrapText="1"/>
      <protection/>
    </xf>
    <xf numFmtId="0" fontId="0" fillId="33" borderId="48" xfId="0" applyNumberFormat="1" applyFont="1" applyFill="1" applyBorder="1" applyAlignment="1" applyProtection="1">
      <alignment vertical="top" wrapText="1"/>
      <protection locked="0"/>
    </xf>
    <xf numFmtId="0" fontId="0" fillId="0" borderId="0" xfId="0" applyNumberFormat="1" applyFont="1" applyFill="1" applyBorder="1" applyAlignment="1" applyProtection="1">
      <alignment vertical="top" wrapText="1"/>
      <protection locked="0"/>
    </xf>
    <xf numFmtId="0" fontId="0" fillId="33" borderId="0" xfId="0" applyNumberFormat="1" applyFont="1" applyFill="1" applyBorder="1" applyAlignment="1" applyProtection="1">
      <alignment vertical="top" wrapText="1"/>
      <protection locked="0"/>
    </xf>
    <xf numFmtId="0" fontId="0" fillId="0" borderId="0" xfId="0" applyFont="1" applyAlignment="1">
      <alignment vertical="center" wrapText="1"/>
    </xf>
    <xf numFmtId="49" fontId="0" fillId="35" borderId="27" xfId="0" applyNumberFormat="1" applyFont="1" applyFill="1" applyBorder="1" applyAlignment="1" applyProtection="1">
      <alignment horizontal="center" vertical="center" wrapText="1"/>
      <protection/>
    </xf>
    <xf numFmtId="49" fontId="0" fillId="35" borderId="0" xfId="0" applyNumberFormat="1" applyFont="1" applyFill="1" applyBorder="1" applyAlignment="1" applyProtection="1">
      <alignment vertical="center"/>
      <protection/>
    </xf>
    <xf numFmtId="0" fontId="0" fillId="0" borderId="40" xfId="0" applyFont="1" applyFill="1" applyBorder="1" applyAlignment="1" applyProtection="1">
      <alignment horizontal="justify" wrapText="1"/>
      <protection/>
    </xf>
    <xf numFmtId="0" fontId="0" fillId="0" borderId="0" xfId="0" applyFont="1" applyFill="1" applyBorder="1" applyAlignment="1">
      <alignment vertical="top"/>
    </xf>
    <xf numFmtId="0" fontId="0" fillId="0" borderId="0" xfId="0" applyFont="1" applyFill="1" applyBorder="1" applyAlignment="1" applyProtection="1">
      <alignment vertical="center"/>
      <protection/>
    </xf>
    <xf numFmtId="0" fontId="8" fillId="0" borderId="0" xfId="0" applyFont="1" applyAlignment="1">
      <alignment horizontal="left" vertical="top"/>
    </xf>
    <xf numFmtId="0" fontId="0" fillId="0" borderId="0" xfId="0" applyNumberFormat="1" applyFont="1" applyFill="1" applyBorder="1" applyAlignment="1" applyProtection="1">
      <alignment horizontal="center" vertical="top" wrapText="1"/>
      <protection locked="0"/>
    </xf>
    <xf numFmtId="0" fontId="26" fillId="0" borderId="47" xfId="0" applyFont="1" applyBorder="1" applyAlignment="1" applyProtection="1">
      <alignment/>
      <protection locked="0"/>
    </xf>
    <xf numFmtId="0" fontId="26" fillId="0" borderId="48" xfId="0" applyFont="1" applyBorder="1" applyAlignment="1" applyProtection="1">
      <alignment/>
      <protection locked="0"/>
    </xf>
    <xf numFmtId="0" fontId="26" fillId="0" borderId="11" xfId="0" applyFont="1" applyBorder="1" applyAlignment="1" applyProtection="1">
      <alignment/>
      <protection locked="0"/>
    </xf>
    <xf numFmtId="49" fontId="15" fillId="0" borderId="0" xfId="0" applyNumberFormat="1" applyFont="1" applyFill="1" applyBorder="1" applyAlignment="1" applyProtection="1">
      <alignment vertical="center"/>
      <protection/>
    </xf>
    <xf numFmtId="49" fontId="15" fillId="0" borderId="0" xfId="0" applyNumberFormat="1" applyFont="1" applyAlignment="1" applyProtection="1">
      <alignment vertical="center"/>
      <protection hidden="1"/>
    </xf>
    <xf numFmtId="0" fontId="15" fillId="0" borderId="0" xfId="0" applyFont="1" applyAlignment="1" applyProtection="1">
      <alignment horizontal="center" wrapText="1"/>
      <protection/>
    </xf>
    <xf numFmtId="49" fontId="15" fillId="0" borderId="0" xfId="0" applyNumberFormat="1" applyFont="1" applyAlignment="1" applyProtection="1">
      <alignment vertical="center" wrapText="1"/>
      <protection hidden="1"/>
    </xf>
    <xf numFmtId="0" fontId="15" fillId="0" borderId="0" xfId="0" applyFont="1" applyAlignment="1">
      <alignment horizontal="center" wrapText="1"/>
    </xf>
    <xf numFmtId="0" fontId="0" fillId="33" borderId="10" xfId="0" applyNumberFormat="1" applyFont="1" applyFill="1" applyBorder="1" applyAlignment="1" applyProtection="1">
      <alignment vertical="center"/>
      <protection/>
    </xf>
    <xf numFmtId="0" fontId="11" fillId="0" borderId="10" xfId="0" applyFont="1" applyBorder="1" applyAlignment="1" applyProtection="1">
      <alignment horizontal="left" vertical="center"/>
      <protection/>
    </xf>
    <xf numFmtId="174" fontId="11" fillId="33" borderId="10" xfId="0" applyNumberFormat="1" applyFont="1" applyFill="1" applyBorder="1" applyAlignment="1" applyProtection="1">
      <alignment horizontal="center" vertical="center"/>
      <protection locked="0"/>
    </xf>
    <xf numFmtId="0" fontId="11" fillId="0" borderId="0" xfId="0" applyFont="1" applyAlignment="1" applyProtection="1">
      <alignment/>
      <protection/>
    </xf>
    <xf numFmtId="49" fontId="8" fillId="0" borderId="50" xfId="0" applyNumberFormat="1" applyFont="1" applyBorder="1" applyAlignment="1" applyProtection="1">
      <alignment vertical="center"/>
      <protection/>
    </xf>
    <xf numFmtId="49" fontId="8" fillId="0" borderId="51" xfId="0" applyNumberFormat="1" applyFont="1" applyBorder="1" applyAlignment="1" applyProtection="1">
      <alignment vertical="center"/>
      <protection/>
    </xf>
    <xf numFmtId="174" fontId="6" fillId="37" borderId="10" xfId="0" applyNumberFormat="1" applyFont="1" applyFill="1" applyBorder="1" applyAlignment="1" applyProtection="1">
      <alignment horizontal="center" vertical="center"/>
      <protection/>
    </xf>
    <xf numFmtId="174" fontId="6" fillId="0" borderId="0" xfId="0" applyNumberFormat="1" applyFont="1" applyFill="1" applyBorder="1" applyAlignment="1" applyProtection="1">
      <alignment horizontal="center" vertical="center"/>
      <protection/>
    </xf>
    <xf numFmtId="174" fontId="5" fillId="33" borderId="10" xfId="0" applyNumberFormat="1" applyFont="1" applyFill="1" applyBorder="1" applyAlignment="1" applyProtection="1">
      <alignment horizontal="center" vertical="center"/>
      <protection/>
    </xf>
    <xf numFmtId="174" fontId="5" fillId="0" borderId="0" xfId="0" applyNumberFormat="1" applyFont="1" applyFill="1" applyBorder="1" applyAlignment="1" applyProtection="1">
      <alignment horizontal="center" vertical="center"/>
      <protection/>
    </xf>
    <xf numFmtId="174" fontId="11" fillId="0" borderId="0" xfId="0" applyNumberFormat="1" applyFont="1" applyFill="1" applyBorder="1" applyAlignment="1" applyProtection="1">
      <alignment horizontal="center" vertical="center"/>
      <protection/>
    </xf>
    <xf numFmtId="174" fontId="5" fillId="36" borderId="10" xfId="0" applyNumberFormat="1" applyFont="1" applyFill="1" applyBorder="1" applyAlignment="1" applyProtection="1">
      <alignment horizontal="center" vertical="center"/>
      <protection/>
    </xf>
    <xf numFmtId="174" fontId="6" fillId="36" borderId="10" xfId="0" applyNumberFormat="1" applyFont="1" applyFill="1" applyBorder="1" applyAlignment="1" applyProtection="1">
      <alignment horizontal="center" vertical="center"/>
      <protection/>
    </xf>
    <xf numFmtId="174" fontId="6" fillId="37" borderId="10" xfId="0" applyNumberFormat="1" applyFont="1" applyFill="1" applyBorder="1" applyAlignment="1" applyProtection="1">
      <alignment horizontal="center" vertical="center"/>
      <protection/>
    </xf>
    <xf numFmtId="174" fontId="6" fillId="0" borderId="0" xfId="0" applyNumberFormat="1" applyFont="1" applyFill="1" applyBorder="1" applyAlignment="1" applyProtection="1">
      <alignment horizontal="center" vertical="center"/>
      <protection/>
    </xf>
    <xf numFmtId="174" fontId="11" fillId="37" borderId="10" xfId="0" applyNumberFormat="1" applyFont="1" applyFill="1" applyBorder="1" applyAlignment="1" applyProtection="1">
      <alignment horizontal="center" vertical="center"/>
      <protection/>
    </xf>
    <xf numFmtId="174" fontId="2" fillId="37" borderId="10" xfId="0" applyNumberFormat="1" applyFont="1" applyFill="1" applyBorder="1" applyAlignment="1" applyProtection="1">
      <alignment horizontal="center" vertical="center" wrapText="1"/>
      <protection/>
    </xf>
    <xf numFmtId="174" fontId="2" fillId="37" borderId="10" xfId="0" applyNumberFormat="1" applyFont="1" applyFill="1" applyBorder="1" applyAlignment="1" applyProtection="1">
      <alignment horizontal="center" vertical="center"/>
      <protection/>
    </xf>
    <xf numFmtId="174" fontId="2" fillId="37" borderId="10" xfId="0" applyNumberFormat="1" applyFont="1" applyFill="1" applyBorder="1" applyAlignment="1" applyProtection="1">
      <alignment horizontal="right" vertical="center"/>
      <protection/>
    </xf>
    <xf numFmtId="174" fontId="11" fillId="37" borderId="10" xfId="0" applyNumberFormat="1" applyFont="1" applyFill="1" applyBorder="1" applyAlignment="1" applyProtection="1">
      <alignment horizontal="right" vertical="center"/>
      <protection/>
    </xf>
    <xf numFmtId="174" fontId="2" fillId="37" borderId="10" xfId="0" applyNumberFormat="1" applyFont="1" applyFill="1" applyBorder="1" applyAlignment="1" applyProtection="1">
      <alignment horizontal="right" vertical="center"/>
      <protection/>
    </xf>
    <xf numFmtId="174" fontId="11" fillId="38" borderId="10" xfId="0" applyNumberFormat="1" applyFont="1" applyFill="1" applyBorder="1" applyAlignment="1" applyProtection="1">
      <alignment horizontal="center" vertical="center"/>
      <protection/>
    </xf>
    <xf numFmtId="174" fontId="6" fillId="37" borderId="10" xfId="0" applyNumberFormat="1" applyFont="1" applyFill="1" applyBorder="1" applyAlignment="1" applyProtection="1">
      <alignment horizontal="center" vertical="center"/>
      <protection locked="0"/>
    </xf>
    <xf numFmtId="49" fontId="0" fillId="33" borderId="13" xfId="0" applyNumberFormat="1" applyFont="1" applyFill="1" applyBorder="1" applyAlignment="1" applyProtection="1">
      <alignment horizontal="left" vertical="center"/>
      <protection locked="0"/>
    </xf>
    <xf numFmtId="0" fontId="0" fillId="33" borderId="13" xfId="0" applyFont="1" applyFill="1" applyBorder="1" applyAlignment="1" applyProtection="1">
      <alignment horizontal="left" vertical="center"/>
      <protection locked="0"/>
    </xf>
    <xf numFmtId="0" fontId="0" fillId="33" borderId="12" xfId="0" applyFont="1" applyFill="1" applyBorder="1" applyAlignment="1" applyProtection="1">
      <alignment horizontal="left" vertical="center"/>
      <protection locked="0"/>
    </xf>
    <xf numFmtId="0" fontId="0" fillId="33" borderId="14" xfId="0" applyFont="1" applyFill="1" applyBorder="1" applyAlignment="1" applyProtection="1">
      <alignment vertical="top" wrapText="1"/>
      <protection locked="0"/>
    </xf>
    <xf numFmtId="0" fontId="0" fillId="33" borderId="15" xfId="0" applyFont="1" applyFill="1" applyBorder="1" applyAlignment="1" applyProtection="1">
      <alignment vertical="top" wrapText="1"/>
      <protection locked="0"/>
    </xf>
    <xf numFmtId="0" fontId="0" fillId="33" borderId="0" xfId="0" applyFont="1" applyFill="1" applyBorder="1" applyAlignment="1" applyProtection="1">
      <alignment vertical="top" wrapText="1"/>
      <protection locked="0"/>
    </xf>
    <xf numFmtId="0" fontId="0" fillId="33" borderId="44" xfId="0" applyFont="1" applyFill="1" applyBorder="1" applyAlignment="1" applyProtection="1">
      <alignment vertical="top" wrapText="1"/>
      <protection locked="0"/>
    </xf>
    <xf numFmtId="0" fontId="0" fillId="33" borderId="45" xfId="0" applyFont="1" applyFill="1" applyBorder="1" applyAlignment="1" applyProtection="1">
      <alignment vertical="top" wrapText="1"/>
      <protection locked="0"/>
    </xf>
    <xf numFmtId="0" fontId="0" fillId="33" borderId="46" xfId="0" applyFont="1" applyFill="1" applyBorder="1" applyAlignment="1" applyProtection="1">
      <alignment vertical="top" wrapText="1"/>
      <protection locked="0"/>
    </xf>
    <xf numFmtId="49" fontId="8" fillId="0" borderId="34" xfId="0" applyNumberFormat="1" applyFont="1" applyBorder="1" applyAlignment="1" applyProtection="1">
      <alignment vertical="top" wrapText="1"/>
      <protection/>
    </xf>
    <xf numFmtId="0" fontId="0" fillId="0" borderId="36" xfId="0" applyFont="1" applyBorder="1" applyAlignment="1">
      <alignment wrapText="1"/>
    </xf>
    <xf numFmtId="0" fontId="0" fillId="0" borderId="37" xfId="0" applyFont="1" applyBorder="1" applyAlignment="1">
      <alignment wrapText="1"/>
    </xf>
    <xf numFmtId="2" fontId="0" fillId="33" borderId="52" xfId="0" applyNumberFormat="1" applyFont="1" applyFill="1" applyBorder="1" applyAlignment="1" applyProtection="1">
      <alignment horizontal="left" vertical="top" wrapText="1"/>
      <protection locked="0"/>
    </xf>
    <xf numFmtId="0" fontId="0" fillId="0" borderId="16" xfId="0" applyFont="1" applyBorder="1" applyAlignment="1" applyProtection="1">
      <alignment wrapText="1"/>
      <protection locked="0"/>
    </xf>
    <xf numFmtId="0" fontId="0" fillId="0" borderId="49" xfId="0" applyFont="1" applyBorder="1" applyAlignment="1" applyProtection="1">
      <alignment wrapText="1"/>
      <protection locked="0"/>
    </xf>
    <xf numFmtId="0" fontId="8" fillId="0" borderId="45" xfId="0" applyFont="1" applyBorder="1" applyAlignment="1" applyProtection="1">
      <alignment wrapText="1"/>
      <protection/>
    </xf>
    <xf numFmtId="0" fontId="0" fillId="0" borderId="45" xfId="0" applyFont="1" applyBorder="1" applyAlignment="1">
      <alignment wrapText="1"/>
    </xf>
    <xf numFmtId="49" fontId="8" fillId="0" borderId="47" xfId="0" applyNumberFormat="1" applyFont="1" applyFill="1" applyBorder="1" applyAlignment="1" applyProtection="1">
      <alignment horizontal="left" vertical="top" wrapText="1"/>
      <protection/>
    </xf>
    <xf numFmtId="0" fontId="0" fillId="0" borderId="48" xfId="0" applyFont="1" applyBorder="1" applyAlignment="1">
      <alignment wrapText="1"/>
    </xf>
    <xf numFmtId="0" fontId="0" fillId="0" borderId="53" xfId="0" applyFont="1" applyBorder="1" applyAlignment="1">
      <alignment wrapText="1"/>
    </xf>
    <xf numFmtId="0" fontId="0" fillId="0" borderId="54" xfId="0" applyFont="1" applyBorder="1" applyAlignment="1">
      <alignment wrapText="1"/>
    </xf>
    <xf numFmtId="14" fontId="0" fillId="33" borderId="48" xfId="0" applyNumberFormat="1" applyFont="1" applyFill="1" applyBorder="1" applyAlignment="1" applyProtection="1">
      <alignment horizontal="left" vertical="center" wrapText="1"/>
      <protection locked="0"/>
    </xf>
    <xf numFmtId="0" fontId="0" fillId="33" borderId="48" xfId="0" applyFont="1" applyFill="1" applyBorder="1" applyAlignment="1" applyProtection="1">
      <alignment horizontal="left" vertical="center" wrapText="1"/>
      <protection locked="0"/>
    </xf>
    <xf numFmtId="0" fontId="0" fillId="33" borderId="55" xfId="0" applyFont="1" applyFill="1" applyBorder="1" applyAlignment="1" applyProtection="1">
      <alignment horizontal="left" vertical="center" wrapText="1"/>
      <protection locked="0"/>
    </xf>
    <xf numFmtId="0" fontId="0" fillId="0" borderId="54" xfId="0" applyFont="1" applyBorder="1" applyAlignment="1" applyProtection="1">
      <alignment wrapText="1"/>
      <protection locked="0"/>
    </xf>
    <xf numFmtId="0" fontId="0" fillId="0" borderId="32" xfId="0" applyFont="1" applyBorder="1" applyAlignment="1" applyProtection="1">
      <alignment wrapText="1"/>
      <protection locked="0"/>
    </xf>
    <xf numFmtId="0" fontId="0" fillId="33" borderId="56" xfId="0" applyFont="1" applyFill="1" applyBorder="1" applyAlignment="1" applyProtection="1">
      <alignment wrapText="1"/>
      <protection locked="0"/>
    </xf>
    <xf numFmtId="0" fontId="0" fillId="0" borderId="56" xfId="0" applyFont="1" applyBorder="1" applyAlignment="1" applyProtection="1">
      <alignment wrapText="1"/>
      <protection locked="0"/>
    </xf>
    <xf numFmtId="0" fontId="0" fillId="0" borderId="57" xfId="0" applyFont="1" applyBorder="1" applyAlignment="1" applyProtection="1">
      <alignment wrapText="1"/>
      <protection locked="0"/>
    </xf>
    <xf numFmtId="49" fontId="8" fillId="0" borderId="14" xfId="0" applyNumberFormat="1" applyFont="1" applyFill="1" applyBorder="1" applyAlignment="1" applyProtection="1">
      <alignment horizontal="left" vertical="top" wrapText="1"/>
      <protection/>
    </xf>
    <xf numFmtId="0" fontId="0" fillId="0" borderId="14" xfId="0" applyFont="1" applyBorder="1" applyAlignment="1" applyProtection="1">
      <alignment wrapText="1"/>
      <protection/>
    </xf>
    <xf numFmtId="0" fontId="0" fillId="0" borderId="0" xfId="0" applyFont="1" applyBorder="1" applyAlignment="1" applyProtection="1">
      <alignment wrapText="1"/>
      <protection/>
    </xf>
    <xf numFmtId="49" fontId="8" fillId="0" borderId="0" xfId="0" applyNumberFormat="1" applyFont="1" applyFill="1" applyBorder="1" applyAlignment="1" applyProtection="1">
      <alignment vertical="center"/>
      <protection/>
    </xf>
    <xf numFmtId="0" fontId="0" fillId="0" borderId="0" xfId="0" applyFont="1" applyFill="1" applyBorder="1" applyAlignment="1">
      <alignment vertical="center"/>
    </xf>
    <xf numFmtId="49" fontId="13" fillId="0" borderId="0" xfId="0" applyNumberFormat="1" applyFont="1" applyFill="1" applyBorder="1" applyAlignment="1" applyProtection="1">
      <alignment horizontal="center" vertical="center"/>
      <protection/>
    </xf>
    <xf numFmtId="0" fontId="15" fillId="0" borderId="0" xfId="0" applyFont="1" applyAlignment="1">
      <alignment vertical="center"/>
    </xf>
    <xf numFmtId="49" fontId="18" fillId="0" borderId="0" xfId="0" applyNumberFormat="1" applyFont="1" applyBorder="1" applyAlignment="1" applyProtection="1">
      <alignment vertical="center"/>
      <protection/>
    </xf>
    <xf numFmtId="49" fontId="8" fillId="0" borderId="0" xfId="0" applyNumberFormat="1" applyFont="1" applyBorder="1" applyAlignment="1" applyProtection="1">
      <alignment vertical="center"/>
      <protection/>
    </xf>
    <xf numFmtId="0" fontId="13" fillId="0" borderId="0" xfId="0" applyFont="1" applyBorder="1" applyAlignment="1" applyProtection="1">
      <alignment horizontal="center" vertical="top" wrapText="1"/>
      <protection/>
    </xf>
    <xf numFmtId="0" fontId="15" fillId="0" borderId="0" xfId="0" applyFont="1" applyAlignment="1" applyProtection="1">
      <alignment horizontal="center" wrapText="1"/>
      <protection/>
    </xf>
    <xf numFmtId="0" fontId="15" fillId="0" borderId="0" xfId="0" applyFont="1" applyAlignment="1">
      <alignment wrapText="1"/>
    </xf>
    <xf numFmtId="0" fontId="0" fillId="0" borderId="13" xfId="0" applyFont="1" applyBorder="1" applyAlignment="1" applyProtection="1">
      <alignment vertical="center"/>
      <protection locked="0"/>
    </xf>
    <xf numFmtId="0" fontId="0" fillId="0" borderId="12" xfId="0" applyFont="1" applyBorder="1" applyAlignment="1" applyProtection="1">
      <alignment vertical="center"/>
      <protection locked="0"/>
    </xf>
    <xf numFmtId="49" fontId="0" fillId="0" borderId="13" xfId="0" applyNumberFormat="1" applyFont="1" applyFill="1" applyBorder="1" applyAlignment="1" applyProtection="1">
      <alignment horizontal="left" vertical="center"/>
      <protection locked="0"/>
    </xf>
    <xf numFmtId="0" fontId="0" fillId="0" borderId="13" xfId="0" applyFont="1" applyFill="1" applyBorder="1" applyAlignment="1" applyProtection="1">
      <alignment horizontal="left" vertical="center"/>
      <protection locked="0"/>
    </xf>
    <xf numFmtId="0" fontId="0" fillId="0" borderId="12" xfId="0" applyFont="1" applyFill="1" applyBorder="1" applyAlignment="1" applyProtection="1">
      <alignment horizontal="left" vertical="center"/>
      <protection locked="0"/>
    </xf>
    <xf numFmtId="49" fontId="8" fillId="0" borderId="34" xfId="0" applyNumberFormat="1" applyFont="1" applyBorder="1" applyAlignment="1" applyProtection="1">
      <alignment vertical="center"/>
      <protection/>
    </xf>
    <xf numFmtId="0" fontId="0" fillId="0" borderId="36" xfId="0" applyFont="1" applyBorder="1" applyAlignment="1" applyProtection="1">
      <alignment vertical="center"/>
      <protection/>
    </xf>
    <xf numFmtId="0" fontId="0" fillId="0" borderId="37" xfId="0" applyFont="1" applyBorder="1" applyAlignment="1" applyProtection="1">
      <alignment vertical="center"/>
      <protection/>
    </xf>
    <xf numFmtId="2" fontId="0" fillId="33" borderId="14" xfId="0" applyNumberFormat="1" applyFont="1" applyFill="1" applyBorder="1" applyAlignment="1" applyProtection="1">
      <alignment horizontal="left" vertical="top" wrapText="1"/>
      <protection locked="0"/>
    </xf>
    <xf numFmtId="2" fontId="0" fillId="33" borderId="14" xfId="0" applyNumberFormat="1" applyFont="1" applyFill="1" applyBorder="1" applyAlignment="1" applyProtection="1">
      <alignment horizontal="left" vertical="top" wrapText="1"/>
      <protection locked="0"/>
    </xf>
    <xf numFmtId="2" fontId="0" fillId="33" borderId="15" xfId="0" applyNumberFormat="1" applyFont="1" applyFill="1" applyBorder="1" applyAlignment="1" applyProtection="1">
      <alignment horizontal="left" vertical="top" wrapText="1"/>
      <protection locked="0"/>
    </xf>
    <xf numFmtId="2" fontId="0" fillId="0" borderId="0" xfId="0" applyNumberFormat="1" applyFont="1" applyBorder="1" applyAlignment="1">
      <alignment vertical="top" wrapText="1"/>
    </xf>
    <xf numFmtId="2" fontId="0" fillId="0" borderId="44" xfId="0" applyNumberFormat="1" applyFont="1" applyBorder="1" applyAlignment="1">
      <alignment vertical="top" wrapText="1"/>
    </xf>
    <xf numFmtId="2" fontId="0" fillId="0" borderId="45" xfId="0" applyNumberFormat="1" applyFont="1" applyBorder="1" applyAlignment="1">
      <alignment vertical="top" wrapText="1"/>
    </xf>
    <xf numFmtId="2" fontId="0" fillId="0" borderId="46" xfId="0" applyNumberFormat="1" applyFont="1" applyBorder="1" applyAlignment="1">
      <alignment vertical="top" wrapText="1"/>
    </xf>
    <xf numFmtId="49" fontId="0" fillId="33" borderId="12" xfId="0" applyNumberFormat="1" applyFont="1" applyFill="1" applyBorder="1" applyAlignment="1" applyProtection="1">
      <alignment horizontal="left" vertical="center"/>
      <protection locked="0"/>
    </xf>
    <xf numFmtId="0" fontId="0" fillId="0" borderId="13" xfId="0" applyFont="1" applyBorder="1" applyAlignment="1" applyProtection="1">
      <alignment horizontal="left" vertical="center"/>
      <protection locked="0"/>
    </xf>
    <xf numFmtId="0" fontId="0" fillId="0" borderId="12" xfId="0" applyFont="1" applyBorder="1" applyAlignment="1" applyProtection="1">
      <alignment horizontal="left" vertical="center"/>
      <protection locked="0"/>
    </xf>
    <xf numFmtId="49" fontId="0" fillId="33" borderId="0" xfId="0" applyNumberFormat="1" applyFont="1" applyFill="1" applyBorder="1" applyAlignment="1" applyProtection="1">
      <alignment horizontal="left" vertical="center"/>
      <protection locked="0"/>
    </xf>
    <xf numFmtId="0" fontId="0" fillId="0" borderId="0" xfId="0" applyFont="1" applyAlignment="1" applyProtection="1">
      <alignment horizontal="left" vertical="center"/>
      <protection locked="0"/>
    </xf>
    <xf numFmtId="0" fontId="0" fillId="0" borderId="44" xfId="0" applyFont="1" applyBorder="1" applyAlignment="1" applyProtection="1">
      <alignment horizontal="left" vertical="center"/>
      <protection locked="0"/>
    </xf>
    <xf numFmtId="49" fontId="0" fillId="33" borderId="50" xfId="0" applyNumberFormat="1" applyFont="1" applyFill="1" applyBorder="1" applyAlignment="1" applyProtection="1">
      <alignment vertical="center" wrapText="1"/>
      <protection hidden="1" locked="0"/>
    </xf>
    <xf numFmtId="49" fontId="0" fillId="33" borderId="33" xfId="0" applyNumberFormat="1" applyFont="1" applyFill="1" applyBorder="1" applyAlignment="1" applyProtection="1">
      <alignment vertical="center" wrapText="1"/>
      <protection hidden="1" locked="0"/>
    </xf>
    <xf numFmtId="49" fontId="0" fillId="33" borderId="17" xfId="0" applyNumberFormat="1" applyFont="1" applyFill="1" applyBorder="1" applyAlignment="1" applyProtection="1">
      <alignment vertical="center" wrapText="1"/>
      <protection hidden="1" locked="0"/>
    </xf>
    <xf numFmtId="49" fontId="0" fillId="33" borderId="58" xfId="0" applyNumberFormat="1" applyFont="1" applyFill="1" applyBorder="1" applyAlignment="1" applyProtection="1">
      <alignment vertical="center" wrapText="1"/>
      <protection hidden="1" locked="0"/>
    </xf>
    <xf numFmtId="49" fontId="0" fillId="33" borderId="25" xfId="0" applyNumberFormat="1" applyFont="1" applyFill="1" applyBorder="1" applyAlignment="1" applyProtection="1">
      <alignment vertical="center" wrapText="1"/>
      <protection hidden="1" locked="0"/>
    </xf>
    <xf numFmtId="49" fontId="8" fillId="0" borderId="34" xfId="0" applyNumberFormat="1" applyFont="1" applyBorder="1" applyAlignment="1" applyProtection="1">
      <alignment vertical="center" wrapText="1"/>
      <protection/>
    </xf>
    <xf numFmtId="0" fontId="0" fillId="0" borderId="52" xfId="0" applyFont="1" applyBorder="1" applyAlignment="1" applyProtection="1">
      <alignment vertical="center" wrapText="1"/>
      <protection/>
    </xf>
    <xf numFmtId="49" fontId="0" fillId="0" borderId="59" xfId="0" applyNumberFormat="1" applyFont="1" applyBorder="1" applyAlignment="1" applyProtection="1">
      <alignment vertical="center" wrapText="1"/>
      <protection/>
    </xf>
    <xf numFmtId="0" fontId="0" fillId="0" borderId="60" xfId="0" applyFont="1" applyBorder="1" applyAlignment="1" applyProtection="1">
      <alignment vertical="center" wrapText="1"/>
      <protection/>
    </xf>
    <xf numFmtId="49" fontId="8" fillId="0" borderId="25" xfId="0" applyNumberFormat="1" applyFont="1" applyBorder="1" applyAlignment="1" applyProtection="1">
      <alignment vertical="center"/>
      <protection/>
    </xf>
    <xf numFmtId="49" fontId="8" fillId="0" borderId="61" xfId="0" applyNumberFormat="1" applyFont="1" applyBorder="1" applyAlignment="1" applyProtection="1">
      <alignment vertical="center"/>
      <protection/>
    </xf>
    <xf numFmtId="49" fontId="8" fillId="0" borderId="59" xfId="0" applyNumberFormat="1" applyFont="1" applyBorder="1" applyAlignment="1" applyProtection="1">
      <alignment vertical="center"/>
      <protection/>
    </xf>
    <xf numFmtId="49" fontId="8" fillId="0" borderId="17" xfId="0" applyNumberFormat="1" applyFont="1" applyBorder="1" applyAlignment="1" applyProtection="1">
      <alignment vertical="center"/>
      <protection/>
    </xf>
    <xf numFmtId="49" fontId="8" fillId="0" borderId="10" xfId="0" applyNumberFormat="1" applyFont="1" applyBorder="1" applyAlignment="1" applyProtection="1">
      <alignment vertical="center"/>
      <protection/>
    </xf>
    <xf numFmtId="49" fontId="0" fillId="0" borderId="10" xfId="0" applyNumberFormat="1" applyFont="1" applyBorder="1" applyAlignment="1" applyProtection="1">
      <alignment vertical="center" wrapText="1"/>
      <protection/>
    </xf>
    <xf numFmtId="0" fontId="0" fillId="0" borderId="18" xfId="0" applyFont="1" applyBorder="1" applyAlignment="1" applyProtection="1">
      <alignment vertical="center" wrapText="1"/>
      <protection/>
    </xf>
    <xf numFmtId="0" fontId="8" fillId="0" borderId="27" xfId="0" applyNumberFormat="1" applyFont="1" applyBorder="1" applyAlignment="1" applyProtection="1">
      <alignment horizontal="left" vertical="top" wrapText="1"/>
      <protection/>
    </xf>
    <xf numFmtId="0" fontId="8" fillId="0" borderId="0" xfId="0" applyNumberFormat="1" applyFont="1" applyBorder="1" applyAlignment="1" applyProtection="1">
      <alignment horizontal="left" vertical="top" wrapText="1"/>
      <protection/>
    </xf>
    <xf numFmtId="0" fontId="8" fillId="0" borderId="16" xfId="0" applyNumberFormat="1" applyFont="1" applyBorder="1" applyAlignment="1" applyProtection="1">
      <alignment horizontal="left" vertical="top" wrapText="1"/>
      <protection/>
    </xf>
    <xf numFmtId="49" fontId="0" fillId="33" borderId="62" xfId="0" applyNumberFormat="1" applyFont="1" applyFill="1" applyBorder="1" applyAlignment="1" applyProtection="1">
      <alignment vertical="center" wrapText="1"/>
      <protection hidden="1" locked="0"/>
    </xf>
    <xf numFmtId="0" fontId="0" fillId="33" borderId="48" xfId="0" applyNumberFormat="1" applyFont="1" applyFill="1" applyBorder="1" applyAlignment="1" applyProtection="1">
      <alignment vertical="top" wrapText="1"/>
      <protection locked="0"/>
    </xf>
    <xf numFmtId="0" fontId="0" fillId="33" borderId="0" xfId="0" applyNumberFormat="1" applyFont="1" applyFill="1" applyBorder="1" applyAlignment="1" applyProtection="1">
      <alignment vertical="top" wrapText="1"/>
      <protection locked="0"/>
    </xf>
    <xf numFmtId="49" fontId="8" fillId="0" borderId="63" xfId="0" applyNumberFormat="1" applyFont="1" applyBorder="1" applyAlignment="1" applyProtection="1">
      <alignment vertical="center"/>
      <protection/>
    </xf>
    <xf numFmtId="49" fontId="0" fillId="0" borderId="63" xfId="0" applyNumberFormat="1" applyFont="1" applyBorder="1" applyAlignment="1" applyProtection="1">
      <alignment vertical="center"/>
      <protection/>
    </xf>
    <xf numFmtId="49" fontId="8" fillId="0" borderId="50" xfId="0" applyNumberFormat="1" applyFont="1" applyFill="1" applyBorder="1" applyAlignment="1" applyProtection="1">
      <alignment horizontal="left" vertical="center" wrapText="1"/>
      <protection/>
    </xf>
    <xf numFmtId="0" fontId="8" fillId="0" borderId="62" xfId="0" applyFont="1" applyBorder="1" applyAlignment="1" applyProtection="1">
      <alignment vertical="center" wrapText="1"/>
      <protection/>
    </xf>
    <xf numFmtId="0" fontId="8" fillId="0" borderId="17" xfId="0" applyFont="1" applyBorder="1" applyAlignment="1" applyProtection="1">
      <alignment vertical="center" wrapText="1"/>
      <protection/>
    </xf>
    <xf numFmtId="49" fontId="0" fillId="33" borderId="19" xfId="0" applyNumberFormat="1" applyFont="1" applyFill="1" applyBorder="1" applyAlignment="1" applyProtection="1">
      <alignment vertical="center" wrapText="1"/>
      <protection hidden="1" locked="0"/>
    </xf>
    <xf numFmtId="49" fontId="0" fillId="33" borderId="64" xfId="0" applyNumberFormat="1" applyFont="1" applyFill="1" applyBorder="1" applyAlignment="1" applyProtection="1">
      <alignment vertical="center" wrapText="1"/>
      <protection hidden="1" locked="0"/>
    </xf>
    <xf numFmtId="49" fontId="0" fillId="33" borderId="20" xfId="0" applyNumberFormat="1" applyFont="1" applyFill="1" applyBorder="1" applyAlignment="1" applyProtection="1">
      <alignment vertical="center" wrapText="1"/>
      <protection hidden="1" locked="0"/>
    </xf>
    <xf numFmtId="49" fontId="0" fillId="33" borderId="65" xfId="0" applyNumberFormat="1" applyFont="1" applyFill="1" applyBorder="1" applyAlignment="1" applyProtection="1">
      <alignment vertical="center" wrapText="1"/>
      <protection hidden="1" locked="0"/>
    </xf>
    <xf numFmtId="49" fontId="0" fillId="33" borderId="10" xfId="0" applyNumberFormat="1" applyFont="1" applyFill="1" applyBorder="1" applyAlignment="1" applyProtection="1">
      <alignment vertical="center" wrapText="1"/>
      <protection hidden="1" locked="0"/>
    </xf>
    <xf numFmtId="49" fontId="0" fillId="33" borderId="18" xfId="0" applyNumberFormat="1" applyFont="1" applyFill="1" applyBorder="1" applyAlignment="1" applyProtection="1">
      <alignment vertical="center" wrapText="1"/>
      <protection hidden="1" locked="0"/>
    </xf>
    <xf numFmtId="49" fontId="0" fillId="33" borderId="42" xfId="0" applyNumberFormat="1" applyFont="1" applyFill="1" applyBorder="1" applyAlignment="1" applyProtection="1">
      <alignment vertical="center" wrapText="1"/>
      <protection hidden="1" locked="0"/>
    </xf>
    <xf numFmtId="49" fontId="0" fillId="33" borderId="66" xfId="0" applyNumberFormat="1" applyFont="1" applyFill="1" applyBorder="1" applyAlignment="1" applyProtection="1">
      <alignment vertical="center" wrapText="1"/>
      <protection hidden="1" locked="0"/>
    </xf>
    <xf numFmtId="49" fontId="0" fillId="33" borderId="17" xfId="0" applyNumberFormat="1" applyFont="1" applyFill="1" applyBorder="1" applyAlignment="1" applyProtection="1">
      <alignment vertical="center" wrapText="1"/>
      <protection hidden="1" locked="0"/>
    </xf>
    <xf numFmtId="49" fontId="0" fillId="33" borderId="47" xfId="0" applyNumberFormat="1" applyFont="1" applyFill="1" applyBorder="1" applyAlignment="1" applyProtection="1">
      <alignment vertical="center" wrapText="1"/>
      <protection hidden="1" locked="0"/>
    </xf>
    <xf numFmtId="49" fontId="0" fillId="33" borderId="11" xfId="0" applyNumberFormat="1" applyFont="1" applyFill="1" applyBorder="1" applyAlignment="1" applyProtection="1">
      <alignment vertical="center" wrapText="1"/>
      <protection hidden="1" locked="0"/>
    </xf>
    <xf numFmtId="49" fontId="0" fillId="33" borderId="55" xfId="0" applyNumberFormat="1" applyFont="1" applyFill="1" applyBorder="1" applyAlignment="1" applyProtection="1">
      <alignment vertical="center" wrapText="1"/>
      <protection hidden="1" locked="0"/>
    </xf>
    <xf numFmtId="49" fontId="0" fillId="33" borderId="10" xfId="0" applyNumberFormat="1" applyFont="1" applyFill="1" applyBorder="1" applyAlignment="1" applyProtection="1">
      <alignment horizontal="left" vertical="center"/>
      <protection hidden="1" locked="0"/>
    </xf>
    <xf numFmtId="49" fontId="8" fillId="0" borderId="40" xfId="0" applyNumberFormat="1" applyFont="1" applyBorder="1" applyAlignment="1" applyProtection="1">
      <alignment vertical="center" wrapText="1"/>
      <protection/>
    </xf>
    <xf numFmtId="49" fontId="0" fillId="0" borderId="67" xfId="0" applyNumberFormat="1" applyFont="1" applyBorder="1" applyAlignment="1" applyProtection="1">
      <alignment vertical="center" wrapText="1"/>
      <protection/>
    </xf>
    <xf numFmtId="49" fontId="0" fillId="33" borderId="10" xfId="0" applyNumberFormat="1" applyFont="1" applyFill="1" applyBorder="1" applyAlignment="1" applyProtection="1">
      <alignment vertical="center" wrapText="1"/>
      <protection hidden="1" locked="0"/>
    </xf>
    <xf numFmtId="49" fontId="0" fillId="33" borderId="18" xfId="0" applyNumberFormat="1" applyFont="1" applyFill="1" applyBorder="1" applyAlignment="1" applyProtection="1">
      <alignment vertical="center" wrapText="1"/>
      <protection hidden="1" locked="0"/>
    </xf>
    <xf numFmtId="49" fontId="0" fillId="33" borderId="18" xfId="0" applyNumberFormat="1" applyFont="1" applyFill="1" applyBorder="1" applyAlignment="1" applyProtection="1">
      <alignment horizontal="left" vertical="center"/>
      <protection hidden="1" locked="0"/>
    </xf>
    <xf numFmtId="49" fontId="0" fillId="33" borderId="68" xfId="0" applyNumberFormat="1" applyFont="1" applyFill="1" applyBorder="1" applyAlignment="1" applyProtection="1">
      <alignment vertical="center" wrapText="1"/>
      <protection hidden="1" locked="0"/>
    </xf>
    <xf numFmtId="49" fontId="0" fillId="33" borderId="17" xfId="0" applyNumberFormat="1" applyFont="1" applyFill="1" applyBorder="1" applyAlignment="1" applyProtection="1">
      <alignment horizontal="left" vertical="center"/>
      <protection hidden="1" locked="0"/>
    </xf>
    <xf numFmtId="49" fontId="8" fillId="0" borderId="69" xfId="0" applyNumberFormat="1" applyFont="1" applyBorder="1" applyAlignment="1" applyProtection="1">
      <alignment horizontal="center" vertical="center" wrapText="1"/>
      <protection/>
    </xf>
    <xf numFmtId="49" fontId="8" fillId="0" borderId="12" xfId="0" applyNumberFormat="1" applyFont="1" applyBorder="1" applyAlignment="1" applyProtection="1">
      <alignment horizontal="center" vertical="center" wrapText="1"/>
      <protection/>
    </xf>
    <xf numFmtId="49" fontId="0" fillId="0" borderId="61" xfId="0" applyNumberFormat="1" applyFont="1" applyBorder="1" applyAlignment="1" applyProtection="1">
      <alignment vertical="center" wrapText="1"/>
      <protection/>
    </xf>
    <xf numFmtId="0" fontId="0" fillId="0" borderId="22" xfId="0" applyFont="1" applyBorder="1" applyAlignment="1" applyProtection="1">
      <alignment vertical="center" wrapText="1"/>
      <protection/>
    </xf>
    <xf numFmtId="49" fontId="3" fillId="33" borderId="13" xfId="36" applyNumberFormat="1" applyFill="1" applyBorder="1" applyAlignment="1" applyProtection="1">
      <alignment horizontal="left" vertical="center"/>
      <protection locked="0"/>
    </xf>
    <xf numFmtId="49" fontId="0" fillId="0" borderId="13" xfId="0" applyNumberFormat="1" applyFont="1" applyBorder="1" applyAlignment="1" applyProtection="1">
      <alignment horizontal="left" vertical="center"/>
      <protection locked="0"/>
    </xf>
    <xf numFmtId="49" fontId="0" fillId="0" borderId="12" xfId="0" applyNumberFormat="1" applyFont="1" applyBorder="1" applyAlignment="1" applyProtection="1">
      <alignment horizontal="left" vertical="center"/>
      <protection locked="0"/>
    </xf>
    <xf numFmtId="49" fontId="8" fillId="0" borderId="35" xfId="0" applyNumberFormat="1" applyFont="1" applyBorder="1" applyAlignment="1" applyProtection="1">
      <alignment vertical="center"/>
      <protection/>
    </xf>
    <xf numFmtId="49" fontId="8" fillId="0" borderId="13" xfId="0" applyNumberFormat="1" applyFont="1" applyBorder="1" applyAlignment="1" applyProtection="1">
      <alignment vertical="center"/>
      <protection/>
    </xf>
    <xf numFmtId="49" fontId="18" fillId="0" borderId="0" xfId="0" applyNumberFormat="1" applyFont="1" applyAlignment="1" applyProtection="1">
      <alignment vertical="center"/>
      <protection/>
    </xf>
    <xf numFmtId="0" fontId="8" fillId="0" borderId="27" xfId="0" applyFont="1" applyBorder="1" applyAlignment="1" applyProtection="1">
      <alignment vertical="top" wrapText="1"/>
      <protection/>
    </xf>
    <xf numFmtId="0" fontId="8" fillId="0" borderId="0" xfId="0" applyFont="1" applyBorder="1" applyAlignment="1" applyProtection="1">
      <alignment vertical="top" wrapText="1"/>
      <protection/>
    </xf>
    <xf numFmtId="0" fontId="8" fillId="0" borderId="16" xfId="0" applyFont="1" applyBorder="1" applyAlignment="1" applyProtection="1">
      <alignment vertical="top" wrapText="1"/>
      <protection/>
    </xf>
    <xf numFmtId="49" fontId="8" fillId="0" borderId="17" xfId="0" applyNumberFormat="1" applyFont="1" applyBorder="1" applyAlignment="1" applyProtection="1">
      <alignment vertical="center" wrapText="1"/>
      <protection/>
    </xf>
    <xf numFmtId="49" fontId="8" fillId="0" borderId="10" xfId="0" applyNumberFormat="1" applyFont="1" applyBorder="1" applyAlignment="1" applyProtection="1">
      <alignment vertical="center" wrapText="1"/>
      <protection/>
    </xf>
    <xf numFmtId="49" fontId="0" fillId="0" borderId="13" xfId="0" applyNumberFormat="1" applyFont="1" applyBorder="1" applyAlignment="1" applyProtection="1">
      <alignment vertical="center"/>
      <protection/>
    </xf>
    <xf numFmtId="0" fontId="0" fillId="0" borderId="13"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0" xfId="0" applyFont="1" applyBorder="1" applyAlignment="1" applyProtection="1">
      <alignment horizontal="left" vertical="top" wrapText="1"/>
      <protection/>
    </xf>
    <xf numFmtId="0" fontId="0" fillId="0" borderId="0" xfId="0" applyFont="1" applyBorder="1" applyAlignment="1" applyProtection="1">
      <alignment/>
      <protection/>
    </xf>
    <xf numFmtId="49" fontId="8" fillId="0" borderId="70" xfId="0" applyNumberFormat="1" applyFont="1" applyBorder="1" applyAlignment="1" applyProtection="1">
      <alignment vertical="center" wrapText="1"/>
      <protection/>
    </xf>
    <xf numFmtId="49" fontId="8" fillId="0" borderId="25" xfId="0" applyNumberFormat="1" applyFont="1" applyBorder="1" applyAlignment="1" applyProtection="1">
      <alignment vertical="center" wrapText="1"/>
      <protection/>
    </xf>
    <xf numFmtId="49" fontId="0" fillId="0" borderId="14" xfId="0" applyNumberFormat="1" applyFont="1" applyBorder="1" applyAlignment="1" applyProtection="1">
      <alignment vertical="center"/>
      <protection hidden="1"/>
    </xf>
    <xf numFmtId="49" fontId="0" fillId="33" borderId="45" xfId="0" applyNumberFormat="1" applyFont="1" applyFill="1" applyBorder="1" applyAlignment="1" applyProtection="1">
      <alignment horizontal="left" vertical="center"/>
      <protection locked="0"/>
    </xf>
    <xf numFmtId="0" fontId="0" fillId="0" borderId="45" xfId="0" applyFont="1" applyBorder="1" applyAlignment="1" applyProtection="1">
      <alignment horizontal="left" vertical="center"/>
      <protection locked="0"/>
    </xf>
    <xf numFmtId="0" fontId="0" fillId="0" borderId="46" xfId="0" applyFont="1" applyBorder="1" applyAlignment="1" applyProtection="1">
      <alignment horizontal="left" vertical="center"/>
      <protection locked="0"/>
    </xf>
    <xf numFmtId="49" fontId="0" fillId="0" borderId="48" xfId="0" applyNumberFormat="1" applyFont="1" applyBorder="1" applyAlignment="1" applyProtection="1">
      <alignment vertical="center" wrapText="1"/>
      <protection/>
    </xf>
    <xf numFmtId="0" fontId="0" fillId="0" borderId="55" xfId="0" applyFont="1" applyBorder="1" applyAlignment="1" applyProtection="1">
      <alignment vertical="center" wrapText="1"/>
      <protection/>
    </xf>
    <xf numFmtId="0" fontId="0" fillId="0" borderId="45" xfId="0" applyFont="1" applyBorder="1" applyAlignment="1" applyProtection="1">
      <alignment vertical="center" wrapText="1"/>
      <protection/>
    </xf>
    <xf numFmtId="0" fontId="0" fillId="0" borderId="46" xfId="0" applyFont="1" applyBorder="1" applyAlignment="1" applyProtection="1">
      <alignment vertical="center" wrapText="1"/>
      <protection/>
    </xf>
    <xf numFmtId="0" fontId="0" fillId="0" borderId="36" xfId="0" applyNumberFormat="1" applyFont="1" applyBorder="1" applyAlignment="1" applyProtection="1">
      <alignment horizontal="justify" vertical="top" wrapText="1"/>
      <protection/>
    </xf>
    <xf numFmtId="0" fontId="0" fillId="0" borderId="16" xfId="0" applyFont="1" applyBorder="1" applyAlignment="1" applyProtection="1">
      <alignment vertical="top" wrapText="1"/>
      <protection/>
    </xf>
    <xf numFmtId="0" fontId="0" fillId="0" borderId="36" xfId="0" applyFont="1" applyBorder="1" applyAlignment="1" applyProtection="1">
      <alignment vertical="top" wrapText="1"/>
      <protection/>
    </xf>
    <xf numFmtId="49" fontId="0" fillId="0" borderId="10" xfId="0" applyNumberFormat="1" applyFont="1" applyBorder="1" applyAlignment="1" applyProtection="1">
      <alignment vertical="center"/>
      <protection/>
    </xf>
    <xf numFmtId="0" fontId="0" fillId="0" borderId="18" xfId="0" applyFont="1" applyBorder="1" applyAlignment="1" applyProtection="1">
      <alignment vertical="center"/>
      <protection/>
    </xf>
    <xf numFmtId="0" fontId="3" fillId="33" borderId="14" xfId="36" applyFill="1" applyBorder="1" applyAlignment="1" applyProtection="1">
      <alignment horizontal="left" vertical="top" wrapText="1"/>
      <protection locked="0"/>
    </xf>
    <xf numFmtId="0" fontId="0" fillId="33" borderId="14" xfId="0" applyFont="1" applyFill="1" applyBorder="1" applyAlignment="1" applyProtection="1">
      <alignment horizontal="left" vertical="top" wrapText="1"/>
      <protection locked="0"/>
    </xf>
    <xf numFmtId="0" fontId="0" fillId="33" borderId="15" xfId="0" applyFont="1" applyFill="1" applyBorder="1" applyAlignment="1" applyProtection="1">
      <alignment horizontal="left" vertical="top" wrapText="1"/>
      <protection locked="0"/>
    </xf>
    <xf numFmtId="0" fontId="0" fillId="33" borderId="0" xfId="0" applyFont="1" applyFill="1" applyBorder="1" applyAlignment="1" applyProtection="1">
      <alignment wrapText="1"/>
      <protection locked="0"/>
    </xf>
    <xf numFmtId="0" fontId="0" fillId="33" borderId="44" xfId="0" applyFont="1" applyFill="1" applyBorder="1" applyAlignment="1" applyProtection="1">
      <alignment wrapText="1"/>
      <protection locked="0"/>
    </xf>
    <xf numFmtId="49" fontId="25" fillId="0" borderId="36" xfId="0" applyNumberFormat="1" applyFont="1" applyBorder="1" applyAlignment="1" applyProtection="1">
      <alignment vertical="center" wrapText="1"/>
      <protection/>
    </xf>
    <xf numFmtId="0" fontId="0" fillId="0" borderId="16" xfId="0" applyFont="1" applyBorder="1" applyAlignment="1">
      <alignment vertical="center" wrapText="1"/>
    </xf>
    <xf numFmtId="49" fontId="0" fillId="0" borderId="12" xfId="0" applyNumberFormat="1" applyFont="1" applyBorder="1" applyAlignment="1" applyProtection="1">
      <alignment vertical="center"/>
      <protection/>
    </xf>
    <xf numFmtId="49" fontId="0" fillId="0" borderId="12" xfId="0" applyNumberFormat="1" applyFont="1" applyFill="1" applyBorder="1" applyAlignment="1" applyProtection="1">
      <alignment horizontal="left" vertical="center"/>
      <protection locked="0"/>
    </xf>
    <xf numFmtId="49" fontId="8" fillId="0" borderId="34" xfId="0" applyNumberFormat="1" applyFont="1" applyBorder="1" applyAlignment="1" applyProtection="1">
      <alignment vertical="top"/>
      <protection/>
    </xf>
    <xf numFmtId="0" fontId="0" fillId="0" borderId="36" xfId="0" applyFont="1" applyBorder="1" applyAlignment="1">
      <alignment vertical="top"/>
    </xf>
    <xf numFmtId="0" fontId="0" fillId="0" borderId="37" xfId="0" applyFont="1" applyBorder="1" applyAlignment="1">
      <alignment vertical="top"/>
    </xf>
    <xf numFmtId="49" fontId="8" fillId="0" borderId="61" xfId="0" applyNumberFormat="1" applyFont="1" applyBorder="1" applyAlignment="1" applyProtection="1">
      <alignment vertical="center" wrapText="1"/>
      <protection/>
    </xf>
    <xf numFmtId="49" fontId="8" fillId="33" borderId="34" xfId="0" applyNumberFormat="1" applyFont="1" applyFill="1" applyBorder="1" applyAlignment="1" applyProtection="1">
      <alignment vertical="top" wrapText="1"/>
      <protection locked="0"/>
    </xf>
    <xf numFmtId="49" fontId="8" fillId="33" borderId="14" xfId="0" applyNumberFormat="1" applyFont="1" applyFill="1" applyBorder="1" applyAlignment="1" applyProtection="1">
      <alignment vertical="top" wrapText="1"/>
      <protection locked="0"/>
    </xf>
    <xf numFmtId="49" fontId="0" fillId="33" borderId="14" xfId="0" applyNumberFormat="1" applyFont="1" applyFill="1" applyBorder="1" applyAlignment="1" applyProtection="1">
      <alignment vertical="top" wrapText="1"/>
      <protection locked="0"/>
    </xf>
    <xf numFmtId="49" fontId="0" fillId="33" borderId="15" xfId="0" applyNumberFormat="1" applyFont="1" applyFill="1" applyBorder="1" applyAlignment="1" applyProtection="1">
      <alignment vertical="top" wrapText="1"/>
      <protection locked="0"/>
    </xf>
    <xf numFmtId="0" fontId="0" fillId="0" borderId="37" xfId="0" applyFont="1" applyBorder="1" applyAlignment="1" applyProtection="1">
      <alignment vertical="top" wrapText="1"/>
      <protection locked="0"/>
    </xf>
    <xf numFmtId="0" fontId="0" fillId="0" borderId="45" xfId="0" applyFont="1" applyBorder="1" applyAlignment="1" applyProtection="1">
      <alignment vertical="top" wrapText="1"/>
      <protection locked="0"/>
    </xf>
    <xf numFmtId="0" fontId="0" fillId="0" borderId="46" xfId="0" applyFont="1" applyBorder="1" applyAlignment="1" applyProtection="1">
      <alignment vertical="top" wrapText="1"/>
      <protection locked="0"/>
    </xf>
    <xf numFmtId="49" fontId="8" fillId="0" borderId="66" xfId="0" applyNumberFormat="1" applyFont="1" applyBorder="1" applyAlignment="1" applyProtection="1">
      <alignment vertical="center" wrapText="1"/>
      <protection/>
    </xf>
    <xf numFmtId="49" fontId="8" fillId="0" borderId="20" xfId="0" applyNumberFormat="1" applyFont="1" applyBorder="1" applyAlignment="1" applyProtection="1">
      <alignment vertical="center" wrapText="1"/>
      <protection/>
    </xf>
    <xf numFmtId="49" fontId="8" fillId="0" borderId="47" xfId="0" applyNumberFormat="1" applyFont="1" applyBorder="1" applyAlignment="1" applyProtection="1">
      <alignment vertical="center"/>
      <protection/>
    </xf>
    <xf numFmtId="49" fontId="8" fillId="0" borderId="48" xfId="0" applyNumberFormat="1" applyFont="1" applyBorder="1" applyAlignment="1" applyProtection="1">
      <alignment vertical="center"/>
      <protection/>
    </xf>
    <xf numFmtId="49" fontId="8" fillId="0" borderId="11" xfId="0" applyNumberFormat="1" applyFont="1" applyBorder="1" applyAlignment="1" applyProtection="1">
      <alignment vertical="center"/>
      <protection/>
    </xf>
    <xf numFmtId="0" fontId="0" fillId="0" borderId="71" xfId="0" applyFont="1" applyBorder="1" applyAlignment="1" applyProtection="1">
      <alignment vertical="center"/>
      <protection/>
    </xf>
    <xf numFmtId="0" fontId="0" fillId="0" borderId="45" xfId="0" applyFont="1" applyBorder="1" applyAlignment="1" applyProtection="1">
      <alignment vertical="center"/>
      <protection/>
    </xf>
    <xf numFmtId="0" fontId="0" fillId="0" borderId="49" xfId="0" applyFont="1" applyBorder="1" applyAlignment="1" applyProtection="1">
      <alignment vertical="center"/>
      <protection/>
    </xf>
    <xf numFmtId="49" fontId="8" fillId="0" borderId="31" xfId="0" applyNumberFormat="1" applyFont="1" applyBorder="1" applyAlignment="1" applyProtection="1">
      <alignment horizontal="justify" vertical="top" wrapText="1"/>
      <protection/>
    </xf>
    <xf numFmtId="0" fontId="0" fillId="0" borderId="11" xfId="0" applyFont="1" applyBorder="1" applyAlignment="1" applyProtection="1">
      <alignment wrapText="1"/>
      <protection/>
    </xf>
    <xf numFmtId="49" fontId="0" fillId="0" borderId="20" xfId="0" applyNumberFormat="1" applyFont="1" applyBorder="1" applyAlignment="1" applyProtection="1">
      <alignment vertical="center"/>
      <protection/>
    </xf>
    <xf numFmtId="0" fontId="0" fillId="0" borderId="65" xfId="0" applyFont="1" applyBorder="1" applyAlignment="1" applyProtection="1">
      <alignment vertical="center"/>
      <protection/>
    </xf>
    <xf numFmtId="49" fontId="0" fillId="0" borderId="47" xfId="0" applyNumberFormat="1" applyFont="1" applyBorder="1" applyAlignment="1" applyProtection="1">
      <alignment vertical="center" wrapText="1"/>
      <protection/>
    </xf>
    <xf numFmtId="0" fontId="0" fillId="0" borderId="48" xfId="0" applyFont="1" applyBorder="1" applyAlignment="1" applyProtection="1">
      <alignment vertical="center" wrapText="1"/>
      <protection/>
    </xf>
    <xf numFmtId="0" fontId="0" fillId="0" borderId="53" xfId="0" applyFont="1" applyBorder="1" applyAlignment="1" applyProtection="1">
      <alignment vertical="center" wrapText="1"/>
      <protection/>
    </xf>
    <xf numFmtId="0" fontId="0" fillId="0" borderId="54" xfId="0" applyFont="1" applyBorder="1" applyAlignment="1" applyProtection="1">
      <alignment vertical="center" wrapText="1"/>
      <protection/>
    </xf>
    <xf numFmtId="0" fontId="0" fillId="0" borderId="32" xfId="0" applyFont="1" applyBorder="1" applyAlignment="1" applyProtection="1">
      <alignment vertical="center" wrapText="1"/>
      <protection/>
    </xf>
    <xf numFmtId="49" fontId="8" fillId="0" borderId="48" xfId="0" applyNumberFormat="1" applyFont="1" applyBorder="1" applyAlignment="1" applyProtection="1">
      <alignment horizontal="left" vertical="center" wrapText="1"/>
      <protection/>
    </xf>
    <xf numFmtId="0" fontId="0" fillId="0" borderId="48" xfId="0" applyFont="1" applyBorder="1" applyAlignment="1" applyProtection="1">
      <alignment horizontal="left" vertical="center" wrapText="1"/>
      <protection/>
    </xf>
    <xf numFmtId="0" fontId="0" fillId="0" borderId="11" xfId="0" applyFont="1" applyBorder="1" applyAlignment="1" applyProtection="1">
      <alignment horizontal="left" vertical="center" wrapText="1"/>
      <protection/>
    </xf>
    <xf numFmtId="0" fontId="0" fillId="0" borderId="54" xfId="0" applyFont="1" applyBorder="1" applyAlignment="1" applyProtection="1">
      <alignment horizontal="left" vertical="center" wrapText="1"/>
      <protection/>
    </xf>
    <xf numFmtId="0" fontId="0" fillId="0" borderId="42" xfId="0" applyFont="1" applyBorder="1" applyAlignment="1" applyProtection="1">
      <alignment horizontal="left" vertical="center" wrapText="1"/>
      <protection/>
    </xf>
    <xf numFmtId="0" fontId="0" fillId="33" borderId="0" xfId="0" applyNumberFormat="1" applyFont="1" applyFill="1" applyAlignment="1" applyProtection="1">
      <alignment vertical="top" wrapText="1"/>
      <protection locked="0"/>
    </xf>
    <xf numFmtId="0" fontId="8" fillId="0" borderId="50" xfId="0" applyNumberFormat="1" applyFont="1" applyBorder="1" applyAlignment="1" applyProtection="1">
      <alignment vertical="top" wrapText="1"/>
      <protection/>
    </xf>
    <xf numFmtId="0" fontId="8" fillId="0" borderId="62" xfId="0" applyNumberFormat="1" applyFont="1" applyBorder="1" applyAlignment="1" applyProtection="1">
      <alignment vertical="top" wrapText="1"/>
      <protection/>
    </xf>
    <xf numFmtId="0" fontId="8" fillId="0" borderId="17" xfId="0" applyNumberFormat="1" applyFont="1" applyBorder="1" applyAlignment="1" applyProtection="1">
      <alignment vertical="top" wrapText="1"/>
      <protection/>
    </xf>
    <xf numFmtId="49" fontId="8" fillId="0" borderId="14" xfId="0" applyNumberFormat="1" applyFont="1" applyBorder="1" applyAlignment="1" applyProtection="1">
      <alignment horizontal="left" vertical="center" wrapText="1"/>
      <protection/>
    </xf>
    <xf numFmtId="0" fontId="0" fillId="0" borderId="14" xfId="0" applyFont="1" applyBorder="1" applyAlignment="1" applyProtection="1">
      <alignment horizontal="left" vertical="center" wrapText="1"/>
      <protection/>
    </xf>
    <xf numFmtId="0" fontId="0" fillId="0" borderId="52" xfId="0" applyFont="1" applyBorder="1" applyAlignment="1" applyProtection="1">
      <alignment horizontal="left" vertical="center" wrapText="1"/>
      <protection/>
    </xf>
    <xf numFmtId="49" fontId="8" fillId="0" borderId="0" xfId="0" applyNumberFormat="1" applyFont="1" applyBorder="1" applyAlignment="1" applyProtection="1">
      <alignment vertical="top" wrapText="1"/>
      <protection/>
    </xf>
    <xf numFmtId="0" fontId="0" fillId="0" borderId="0" xfId="0" applyFont="1" applyAlignment="1">
      <alignment vertical="top" wrapText="1"/>
    </xf>
    <xf numFmtId="0" fontId="0" fillId="0" borderId="0" xfId="0" applyFont="1" applyBorder="1" applyAlignment="1">
      <alignment vertical="top" wrapText="1"/>
    </xf>
    <xf numFmtId="49" fontId="18" fillId="0" borderId="0" xfId="0" applyNumberFormat="1" applyFont="1" applyFill="1" applyBorder="1" applyAlignment="1" applyProtection="1">
      <alignment horizontal="left" vertical="top" wrapText="1"/>
      <protection/>
    </xf>
    <xf numFmtId="0" fontId="25" fillId="0" borderId="0" xfId="0" applyFont="1" applyAlignment="1" applyProtection="1">
      <alignment horizontal="left" vertical="top" wrapText="1"/>
      <protection/>
    </xf>
    <xf numFmtId="0" fontId="0" fillId="0" borderId="52" xfId="0" applyFont="1" applyBorder="1" applyAlignment="1" applyProtection="1">
      <alignment vertical="top" wrapText="1"/>
      <protection/>
    </xf>
    <xf numFmtId="0" fontId="0" fillId="0" borderId="37" xfId="0" applyFont="1" applyBorder="1" applyAlignment="1" applyProtection="1">
      <alignment vertical="top" wrapText="1"/>
      <protection/>
    </xf>
    <xf numFmtId="0" fontId="0" fillId="0" borderId="49" xfId="0" applyFont="1" applyBorder="1" applyAlignment="1" applyProtection="1">
      <alignment vertical="top" wrapText="1"/>
      <protection/>
    </xf>
    <xf numFmtId="49" fontId="0" fillId="0" borderId="72" xfId="0" applyNumberFormat="1" applyFont="1" applyBorder="1" applyAlignment="1" applyProtection="1">
      <alignment vertical="center" wrapText="1"/>
      <protection/>
    </xf>
    <xf numFmtId="0" fontId="0" fillId="0" borderId="14" xfId="0" applyFont="1" applyBorder="1" applyAlignment="1" applyProtection="1">
      <alignment vertical="center" wrapText="1"/>
      <protection/>
    </xf>
    <xf numFmtId="0" fontId="0" fillId="0" borderId="15" xfId="0" applyFont="1" applyBorder="1" applyAlignment="1" applyProtection="1">
      <alignment vertical="center" wrapText="1"/>
      <protection/>
    </xf>
    <xf numFmtId="0" fontId="0" fillId="0" borderId="0" xfId="0" applyFont="1" applyBorder="1" applyAlignment="1">
      <alignment vertical="center"/>
    </xf>
    <xf numFmtId="0" fontId="0" fillId="0" borderId="0" xfId="0" applyFont="1" applyAlignment="1">
      <alignment vertical="center"/>
    </xf>
    <xf numFmtId="0" fontId="8" fillId="0" borderId="47" xfId="0" applyNumberFormat="1" applyFont="1" applyBorder="1" applyAlignment="1" applyProtection="1">
      <alignment vertical="top" wrapText="1"/>
      <protection/>
    </xf>
    <xf numFmtId="0" fontId="8" fillId="0" borderId="48" xfId="0" applyFont="1" applyBorder="1" applyAlignment="1" applyProtection="1">
      <alignment vertical="top" wrapText="1"/>
      <protection/>
    </xf>
    <xf numFmtId="0" fontId="8" fillId="0" borderId="11" xfId="0" applyFont="1" applyBorder="1" applyAlignment="1" applyProtection="1">
      <alignment vertical="top" wrapText="1"/>
      <protection/>
    </xf>
    <xf numFmtId="0" fontId="8" fillId="0" borderId="53" xfId="0" applyFont="1" applyBorder="1" applyAlignment="1" applyProtection="1">
      <alignment vertical="top" wrapText="1"/>
      <protection/>
    </xf>
    <xf numFmtId="0" fontId="8" fillId="0" borderId="54" xfId="0" applyFont="1" applyBorder="1" applyAlignment="1" applyProtection="1">
      <alignment vertical="top" wrapText="1"/>
      <protection/>
    </xf>
    <xf numFmtId="0" fontId="8" fillId="0" borderId="42" xfId="0" applyFont="1" applyBorder="1" applyAlignment="1" applyProtection="1">
      <alignment vertical="top" wrapText="1"/>
      <protection/>
    </xf>
    <xf numFmtId="0" fontId="18" fillId="0" borderId="0" xfId="0" applyFont="1" applyBorder="1" applyAlignment="1" applyProtection="1">
      <alignment horizontal="left" vertical="top" wrapText="1"/>
      <protection/>
    </xf>
    <xf numFmtId="0" fontId="8" fillId="0" borderId="0" xfId="0" applyFont="1" applyAlignment="1">
      <alignment vertical="top" wrapText="1"/>
    </xf>
    <xf numFmtId="49" fontId="0" fillId="0" borderId="61" xfId="0" applyNumberFormat="1" applyFont="1" applyBorder="1" applyAlignment="1" applyProtection="1">
      <alignment vertical="center"/>
      <protection/>
    </xf>
    <xf numFmtId="0" fontId="0" fillId="0" borderId="22" xfId="0" applyFont="1" applyBorder="1" applyAlignment="1" applyProtection="1">
      <alignment vertical="center"/>
      <protection/>
    </xf>
    <xf numFmtId="0" fontId="0" fillId="33" borderId="48" xfId="0" applyFont="1" applyFill="1" applyBorder="1" applyAlignment="1" applyProtection="1">
      <alignment vertical="top" wrapText="1"/>
      <protection locked="0"/>
    </xf>
    <xf numFmtId="0" fontId="0" fillId="33" borderId="0" xfId="0" applyFont="1" applyFill="1" applyAlignment="1" applyProtection="1">
      <alignment vertical="top" wrapText="1"/>
      <protection locked="0"/>
    </xf>
    <xf numFmtId="0" fontId="8" fillId="0" borderId="48" xfId="0" applyNumberFormat="1" applyFont="1" applyBorder="1" applyAlignment="1" applyProtection="1">
      <alignment vertical="top" wrapText="1"/>
      <protection/>
    </xf>
    <xf numFmtId="0" fontId="8" fillId="0" borderId="11" xfId="0" applyNumberFormat="1" applyFont="1" applyBorder="1" applyAlignment="1" applyProtection="1">
      <alignment vertical="top" wrapText="1"/>
      <protection/>
    </xf>
    <xf numFmtId="0" fontId="8" fillId="0" borderId="27" xfId="0" applyNumberFormat="1" applyFont="1" applyBorder="1" applyAlignment="1" applyProtection="1">
      <alignment vertical="top" wrapText="1"/>
      <protection/>
    </xf>
    <xf numFmtId="0" fontId="8" fillId="0" borderId="0" xfId="0" applyNumberFormat="1" applyFont="1" applyBorder="1" applyAlignment="1" applyProtection="1">
      <alignment vertical="top" wrapText="1"/>
      <protection/>
    </xf>
    <xf numFmtId="0" fontId="8" fillId="0" borderId="16" xfId="0" applyNumberFormat="1" applyFont="1" applyBorder="1" applyAlignment="1" applyProtection="1">
      <alignment vertical="top" wrapText="1"/>
      <protection/>
    </xf>
    <xf numFmtId="0" fontId="8" fillId="0" borderId="53" xfId="0" applyNumberFormat="1" applyFont="1" applyBorder="1" applyAlignment="1" applyProtection="1">
      <alignment vertical="top" wrapText="1"/>
      <protection/>
    </xf>
    <xf numFmtId="0" fontId="8" fillId="0" borderId="54" xfId="0" applyNumberFormat="1" applyFont="1" applyBorder="1" applyAlignment="1" applyProtection="1">
      <alignment vertical="top" wrapText="1"/>
      <protection/>
    </xf>
    <xf numFmtId="0" fontId="8" fillId="0" borderId="42" xfId="0" applyNumberFormat="1" applyFont="1" applyBorder="1" applyAlignment="1" applyProtection="1">
      <alignment vertical="top" wrapText="1"/>
      <protection/>
    </xf>
    <xf numFmtId="49" fontId="8" fillId="0" borderId="47" xfId="0" applyNumberFormat="1" applyFont="1" applyBorder="1" applyAlignment="1" applyProtection="1">
      <alignment vertical="top" wrapText="1"/>
      <protection/>
    </xf>
    <xf numFmtId="49" fontId="0" fillId="0" borderId="0" xfId="0" applyNumberFormat="1" applyFont="1" applyAlignment="1" applyProtection="1">
      <alignment vertical="center" wrapText="1"/>
      <protection/>
    </xf>
    <xf numFmtId="0" fontId="0" fillId="0" borderId="0" xfId="0" applyFont="1" applyAlignment="1">
      <alignment vertical="center" wrapText="1"/>
    </xf>
    <xf numFmtId="0" fontId="0" fillId="0" borderId="54" xfId="0" applyFont="1" applyBorder="1" applyAlignment="1">
      <alignment vertical="center" wrapText="1"/>
    </xf>
    <xf numFmtId="0" fontId="25" fillId="0" borderId="53" xfId="0" applyFont="1" applyBorder="1" applyAlignment="1">
      <alignment vertical="top" wrapText="1"/>
    </xf>
    <xf numFmtId="0" fontId="25" fillId="0" borderId="54" xfId="0" applyFont="1" applyBorder="1" applyAlignment="1">
      <alignment vertical="top" wrapText="1"/>
    </xf>
    <xf numFmtId="0" fontId="25" fillId="0" borderId="42" xfId="0" applyFont="1" applyBorder="1" applyAlignment="1">
      <alignment vertical="top" wrapText="1"/>
    </xf>
    <xf numFmtId="49" fontId="0" fillId="0" borderId="14" xfId="0" applyNumberFormat="1" applyFont="1" applyBorder="1" applyAlignment="1" applyProtection="1">
      <alignment vertical="top" wrapText="1"/>
      <protection/>
    </xf>
    <xf numFmtId="0" fontId="0" fillId="0" borderId="14" xfId="0" applyFont="1" applyBorder="1" applyAlignment="1" applyProtection="1">
      <alignment vertical="top" wrapText="1"/>
      <protection/>
    </xf>
    <xf numFmtId="0" fontId="0" fillId="0" borderId="45" xfId="0" applyFont="1" applyBorder="1" applyAlignment="1" applyProtection="1">
      <alignment vertical="top" wrapText="1"/>
      <protection/>
    </xf>
    <xf numFmtId="0" fontId="25" fillId="0" borderId="40" xfId="0" applyFont="1" applyBorder="1" applyAlignment="1" applyProtection="1">
      <alignment horizontal="justify" vertical="top" wrapText="1"/>
      <protection/>
    </xf>
    <xf numFmtId="0" fontId="25" fillId="0" borderId="40" xfId="0" applyFont="1" applyBorder="1" applyAlignment="1">
      <alignment horizontal="justify" vertical="top" wrapText="1"/>
    </xf>
    <xf numFmtId="0" fontId="0" fillId="0" borderId="67" xfId="0" applyFont="1" applyBorder="1" applyAlignment="1">
      <alignment horizontal="justify" vertical="top" wrapText="1"/>
    </xf>
    <xf numFmtId="49" fontId="0" fillId="33" borderId="20" xfId="0" applyNumberFormat="1" applyFont="1" applyFill="1" applyBorder="1" applyAlignment="1" applyProtection="1">
      <alignment horizontal="left" vertical="center"/>
      <protection hidden="1" locked="0"/>
    </xf>
    <xf numFmtId="49" fontId="0" fillId="33" borderId="65" xfId="0" applyNumberFormat="1" applyFont="1" applyFill="1" applyBorder="1" applyAlignment="1" applyProtection="1">
      <alignment horizontal="left" vertical="center"/>
      <protection hidden="1" locked="0"/>
    </xf>
    <xf numFmtId="49" fontId="8" fillId="0" borderId="50" xfId="0" applyNumberFormat="1" applyFont="1" applyBorder="1" applyAlignment="1" applyProtection="1">
      <alignment vertical="top" wrapText="1"/>
      <protection/>
    </xf>
    <xf numFmtId="49" fontId="8" fillId="0" borderId="62" xfId="0" applyNumberFormat="1" applyFont="1" applyBorder="1" applyAlignment="1" applyProtection="1">
      <alignment vertical="top" wrapText="1"/>
      <protection/>
    </xf>
    <xf numFmtId="49" fontId="8" fillId="0" borderId="17" xfId="0" applyNumberFormat="1" applyFont="1" applyBorder="1" applyAlignment="1" applyProtection="1">
      <alignment vertical="top" wrapText="1"/>
      <protection/>
    </xf>
    <xf numFmtId="0" fontId="0" fillId="36" borderId="48" xfId="0" applyNumberFormat="1" applyFont="1" applyFill="1" applyBorder="1" applyAlignment="1" applyProtection="1">
      <alignment vertical="top" wrapText="1"/>
      <protection locked="0"/>
    </xf>
    <xf numFmtId="0" fontId="0" fillId="36" borderId="0" xfId="0" applyNumberFormat="1" applyFont="1" applyFill="1" applyBorder="1" applyAlignment="1" applyProtection="1">
      <alignment vertical="top" wrapText="1"/>
      <protection locked="0"/>
    </xf>
    <xf numFmtId="49" fontId="8" fillId="0" borderId="50" xfId="0" applyNumberFormat="1" applyFont="1" applyFill="1" applyBorder="1" applyAlignment="1" applyProtection="1">
      <alignment horizontal="left" vertical="center"/>
      <protection/>
    </xf>
    <xf numFmtId="49" fontId="8" fillId="0" borderId="62" xfId="0" applyNumberFormat="1" applyFont="1" applyFill="1" applyBorder="1" applyAlignment="1" applyProtection="1">
      <alignment horizontal="left" vertical="center"/>
      <protection/>
    </xf>
    <xf numFmtId="49" fontId="8" fillId="0" borderId="17" xfId="0" applyNumberFormat="1" applyFont="1" applyFill="1" applyBorder="1" applyAlignment="1" applyProtection="1">
      <alignment horizontal="left" vertical="center"/>
      <protection/>
    </xf>
    <xf numFmtId="49" fontId="8" fillId="0" borderId="50" xfId="0" applyNumberFormat="1" applyFont="1" applyFill="1" applyBorder="1" applyAlignment="1" applyProtection="1">
      <alignment horizontal="left" vertical="top" wrapText="1"/>
      <protection/>
    </xf>
    <xf numFmtId="0" fontId="8" fillId="0" borderId="62" xfId="0" applyFont="1" applyBorder="1" applyAlignment="1" applyProtection="1">
      <alignment vertical="top" wrapText="1"/>
      <protection/>
    </xf>
    <xf numFmtId="0" fontId="8" fillId="0" borderId="17" xfId="0" applyFont="1" applyBorder="1" applyAlignment="1" applyProtection="1">
      <alignment vertical="top" wrapText="1"/>
      <protection/>
    </xf>
    <xf numFmtId="49" fontId="8" fillId="0" borderId="48" xfId="0" applyNumberFormat="1" applyFont="1" applyBorder="1" applyAlignment="1" applyProtection="1">
      <alignment vertical="top" wrapText="1"/>
      <protection/>
    </xf>
    <xf numFmtId="49" fontId="8" fillId="0" borderId="11" xfId="0" applyNumberFormat="1" applyFont="1" applyBorder="1" applyAlignment="1" applyProtection="1">
      <alignment vertical="top" wrapText="1"/>
      <protection/>
    </xf>
    <xf numFmtId="0" fontId="8" fillId="0" borderId="45" xfId="0" applyNumberFormat="1" applyFont="1" applyFill="1" applyBorder="1" applyAlignment="1" applyProtection="1">
      <alignment horizontal="left" vertical="top"/>
      <protection/>
    </xf>
    <xf numFmtId="0" fontId="26" fillId="0" borderId="71" xfId="0" applyFont="1" applyBorder="1" applyAlignment="1" applyProtection="1">
      <alignment horizontal="left" vertical="top" wrapText="1"/>
      <protection locked="0"/>
    </xf>
    <xf numFmtId="0" fontId="26" fillId="0" borderId="45" xfId="0" applyFont="1" applyBorder="1" applyAlignment="1" applyProtection="1">
      <alignment horizontal="left" vertical="top" wrapText="1"/>
      <protection locked="0"/>
    </xf>
    <xf numFmtId="0" fontId="26" fillId="0" borderId="49" xfId="0" applyFont="1" applyBorder="1" applyAlignment="1" applyProtection="1">
      <alignment horizontal="left" vertical="top" wrapText="1"/>
      <protection locked="0"/>
    </xf>
    <xf numFmtId="0" fontId="26" fillId="0" borderId="27" xfId="0" applyFont="1" applyBorder="1" applyAlignment="1" applyProtection="1">
      <alignment vertical="top" wrapText="1"/>
      <protection locked="0"/>
    </xf>
    <xf numFmtId="0" fontId="26" fillId="0" borderId="0" xfId="0" applyFont="1" applyBorder="1" applyAlignment="1" applyProtection="1">
      <alignment vertical="top" wrapText="1"/>
      <protection locked="0"/>
    </xf>
    <xf numFmtId="0" fontId="26" fillId="0" borderId="16" xfId="0" applyFont="1" applyBorder="1" applyAlignment="1" applyProtection="1">
      <alignment vertical="top" wrapText="1"/>
      <protection locked="0"/>
    </xf>
    <xf numFmtId="0" fontId="26" fillId="0" borderId="53" xfId="0" applyFont="1" applyBorder="1" applyAlignment="1" applyProtection="1">
      <alignment vertical="top" wrapText="1"/>
      <protection locked="0"/>
    </xf>
    <xf numFmtId="0" fontId="26" fillId="0" borderId="54" xfId="0" applyFont="1" applyBorder="1" applyAlignment="1" applyProtection="1">
      <alignment vertical="top" wrapText="1"/>
      <protection locked="0"/>
    </xf>
    <xf numFmtId="0" fontId="26" fillId="0" borderId="42" xfId="0" applyFont="1" applyBorder="1" applyAlignment="1" applyProtection="1">
      <alignment vertical="top" wrapText="1"/>
      <protection locked="0"/>
    </xf>
    <xf numFmtId="0" fontId="8" fillId="0" borderId="47" xfId="0" applyFont="1" applyFill="1" applyBorder="1" applyAlignment="1" applyProtection="1">
      <alignment vertical="top" wrapText="1"/>
      <protection/>
    </xf>
    <xf numFmtId="0" fontId="8" fillId="0" borderId="48" xfId="0" applyFont="1" applyBorder="1" applyAlignment="1" applyProtection="1">
      <alignment wrapText="1"/>
      <protection/>
    </xf>
    <xf numFmtId="0" fontId="8" fillId="0" borderId="11" xfId="0" applyFont="1" applyBorder="1" applyAlignment="1" applyProtection="1">
      <alignment wrapText="1"/>
      <protection/>
    </xf>
    <xf numFmtId="0" fontId="25" fillId="0" borderId="53" xfId="0" applyFont="1" applyFill="1" applyBorder="1" applyAlignment="1" applyProtection="1">
      <alignment vertical="top" wrapText="1"/>
      <protection/>
    </xf>
    <xf numFmtId="0" fontId="0" fillId="0" borderId="54" xfId="0" applyFont="1" applyBorder="1" applyAlignment="1" applyProtection="1">
      <alignment wrapText="1"/>
      <protection/>
    </xf>
    <xf numFmtId="0" fontId="0" fillId="0" borderId="42" xfId="0" applyFont="1" applyBorder="1" applyAlignment="1" applyProtection="1">
      <alignment wrapText="1"/>
      <protection/>
    </xf>
    <xf numFmtId="49" fontId="8" fillId="0" borderId="0" xfId="0" applyNumberFormat="1" applyFont="1" applyAlignment="1" applyProtection="1">
      <alignment vertical="top" wrapText="1"/>
      <protection/>
    </xf>
    <xf numFmtId="0" fontId="0" fillId="0" borderId="0" xfId="0" applyFont="1" applyAlignment="1" applyProtection="1">
      <alignment vertical="top" wrapText="1"/>
      <protection/>
    </xf>
    <xf numFmtId="0" fontId="30" fillId="0" borderId="47" xfId="0" applyNumberFormat="1" applyFont="1" applyBorder="1" applyAlignment="1" applyProtection="1">
      <alignment horizontal="left" vertical="top" wrapText="1"/>
      <protection/>
    </xf>
    <xf numFmtId="0" fontId="0" fillId="0" borderId="48" xfId="0" applyFont="1" applyBorder="1" applyAlignment="1" applyProtection="1">
      <alignment horizontal="left" vertical="top" wrapText="1"/>
      <protection/>
    </xf>
    <xf numFmtId="0" fontId="0" fillId="0" borderId="11" xfId="0" applyFont="1" applyBorder="1" applyAlignment="1" applyProtection="1">
      <alignment horizontal="left" vertical="top" wrapText="1"/>
      <protection/>
    </xf>
    <xf numFmtId="0" fontId="0" fillId="0" borderId="27" xfId="0" applyFont="1" applyBorder="1" applyAlignment="1" applyProtection="1">
      <alignment horizontal="left" vertical="top" wrapText="1"/>
      <protection/>
    </xf>
    <xf numFmtId="0" fontId="0" fillId="0" borderId="0" xfId="0" applyFont="1" applyAlignment="1" applyProtection="1">
      <alignment horizontal="left" vertical="top" wrapText="1"/>
      <protection/>
    </xf>
    <xf numFmtId="0" fontId="0" fillId="0" borderId="16" xfId="0" applyFont="1" applyBorder="1" applyAlignment="1" applyProtection="1">
      <alignment horizontal="left" vertical="top" wrapText="1"/>
      <protection/>
    </xf>
    <xf numFmtId="0" fontId="0" fillId="33" borderId="48" xfId="0" applyNumberFormat="1" applyFont="1" applyFill="1" applyBorder="1" applyAlignment="1" applyProtection="1">
      <alignment horizontal="left" vertical="top" wrapText="1"/>
      <protection locked="0"/>
    </xf>
    <xf numFmtId="0" fontId="0" fillId="33" borderId="0" xfId="0" applyNumberFormat="1" applyFont="1" applyFill="1" applyBorder="1" applyAlignment="1" applyProtection="1">
      <alignment horizontal="left" vertical="top" wrapText="1"/>
      <protection locked="0"/>
    </xf>
    <xf numFmtId="49" fontId="8" fillId="0" borderId="47" xfId="0" applyNumberFormat="1" applyFont="1" applyFill="1" applyBorder="1" applyAlignment="1" applyProtection="1">
      <alignment horizontal="left" vertical="center" wrapText="1"/>
      <protection/>
    </xf>
    <xf numFmtId="0" fontId="8" fillId="0" borderId="48" xfId="0" applyFont="1" applyBorder="1" applyAlignment="1" applyProtection="1">
      <alignment vertical="center" wrapText="1"/>
      <protection/>
    </xf>
    <xf numFmtId="0" fontId="8" fillId="0" borderId="11" xfId="0" applyFont="1" applyBorder="1" applyAlignment="1" applyProtection="1">
      <alignment vertical="center" wrapText="1"/>
      <protection/>
    </xf>
    <xf numFmtId="0" fontId="0" fillId="0" borderId="42" xfId="0" applyFont="1" applyBorder="1" applyAlignment="1" applyProtection="1">
      <alignment vertical="center" wrapText="1"/>
      <protection/>
    </xf>
    <xf numFmtId="0" fontId="27" fillId="0" borderId="27" xfId="0" applyFont="1" applyBorder="1" applyAlignment="1" applyProtection="1">
      <alignment horizontal="justify" vertical="top" wrapText="1"/>
      <protection locked="0"/>
    </xf>
    <xf numFmtId="49" fontId="18" fillId="0" borderId="50" xfId="0" applyNumberFormat="1" applyFont="1" applyBorder="1" applyAlignment="1" applyProtection="1">
      <alignment vertical="center"/>
      <protection/>
    </xf>
    <xf numFmtId="0" fontId="0" fillId="0" borderId="62" xfId="0" applyFont="1" applyBorder="1" applyAlignment="1" applyProtection="1">
      <alignment vertical="center"/>
      <protection/>
    </xf>
    <xf numFmtId="0" fontId="0" fillId="0" borderId="17" xfId="0" applyFont="1" applyBorder="1" applyAlignment="1" applyProtection="1">
      <alignment vertical="center"/>
      <protection/>
    </xf>
    <xf numFmtId="49" fontId="0" fillId="33" borderId="50" xfId="0" applyNumberFormat="1" applyFont="1" applyFill="1" applyBorder="1" applyAlignment="1" applyProtection="1">
      <alignment vertical="center"/>
      <protection locked="0"/>
    </xf>
    <xf numFmtId="49" fontId="0" fillId="33" borderId="62" xfId="0" applyNumberFormat="1" applyFont="1" applyFill="1" applyBorder="1" applyAlignment="1" applyProtection="1">
      <alignment vertical="center"/>
      <protection locked="0"/>
    </xf>
    <xf numFmtId="0" fontId="0" fillId="0" borderId="17" xfId="0" applyFont="1" applyBorder="1" applyAlignment="1" applyProtection="1">
      <alignment vertical="center"/>
      <protection locked="0"/>
    </xf>
    <xf numFmtId="0" fontId="8" fillId="0" borderId="50" xfId="0" applyNumberFormat="1" applyFont="1" applyBorder="1" applyAlignment="1" applyProtection="1">
      <alignment vertical="top"/>
      <protection/>
    </xf>
    <xf numFmtId="0" fontId="0" fillId="0" borderId="62" xfId="0" applyFont="1" applyBorder="1" applyAlignment="1" applyProtection="1">
      <alignment vertical="top"/>
      <protection/>
    </xf>
    <xf numFmtId="0" fontId="0" fillId="0" borderId="17" xfId="0" applyFont="1" applyBorder="1" applyAlignment="1" applyProtection="1">
      <alignment vertical="top"/>
      <protection/>
    </xf>
    <xf numFmtId="0" fontId="0" fillId="0" borderId="53" xfId="0" applyFont="1" applyBorder="1" applyAlignment="1" applyProtection="1">
      <alignment wrapText="1"/>
      <protection/>
    </xf>
    <xf numFmtId="0" fontId="18" fillId="0" borderId="0" xfId="0" applyFont="1" applyAlignment="1" applyProtection="1">
      <alignment horizontal="left" vertical="top" wrapText="1"/>
      <protection/>
    </xf>
    <xf numFmtId="0" fontId="8" fillId="0" borderId="0" xfId="0" applyFont="1" applyAlignment="1" applyProtection="1">
      <alignment horizontal="left" vertical="top" wrapText="1"/>
      <protection/>
    </xf>
    <xf numFmtId="0" fontId="0" fillId="0" borderId="0" xfId="0" applyFont="1" applyAlignment="1" applyProtection="1">
      <alignment wrapText="1"/>
      <protection/>
    </xf>
    <xf numFmtId="49" fontId="8" fillId="0" borderId="53" xfId="0" applyNumberFormat="1" applyFont="1" applyBorder="1" applyAlignment="1" applyProtection="1">
      <alignment vertical="top" wrapText="1"/>
      <protection/>
    </xf>
    <xf numFmtId="49" fontId="8" fillId="0" borderId="54" xfId="0" applyNumberFormat="1" applyFont="1" applyBorder="1" applyAlignment="1" applyProtection="1">
      <alignment vertical="top" wrapText="1"/>
      <protection/>
    </xf>
    <xf numFmtId="49" fontId="8" fillId="0" borderId="42" xfId="0" applyNumberFormat="1" applyFont="1" applyBorder="1" applyAlignment="1" applyProtection="1">
      <alignment vertical="top" wrapText="1"/>
      <protection/>
    </xf>
    <xf numFmtId="49" fontId="8" fillId="0" borderId="62" xfId="0" applyNumberFormat="1" applyFont="1" applyFill="1" applyBorder="1" applyAlignment="1" applyProtection="1">
      <alignment horizontal="left" vertical="center" wrapText="1"/>
      <protection/>
    </xf>
    <xf numFmtId="49" fontId="8" fillId="0" borderId="17" xfId="0" applyNumberFormat="1" applyFont="1" applyFill="1" applyBorder="1" applyAlignment="1" applyProtection="1">
      <alignment horizontal="left" vertical="center" wrapText="1"/>
      <protection/>
    </xf>
    <xf numFmtId="49" fontId="0" fillId="33" borderId="41" xfId="0" applyNumberFormat="1" applyFont="1" applyFill="1" applyBorder="1" applyAlignment="1" applyProtection="1">
      <alignment vertical="center"/>
      <protection hidden="1" locked="0"/>
    </xf>
    <xf numFmtId="0" fontId="0" fillId="0" borderId="67" xfId="0" applyFont="1" applyBorder="1" applyAlignment="1">
      <alignment vertical="center"/>
    </xf>
    <xf numFmtId="0" fontId="0" fillId="0" borderId="41" xfId="0" applyNumberFormat="1" applyFont="1" applyBorder="1" applyAlignment="1" applyProtection="1">
      <alignment horizontal="justify" vertical="center" wrapText="1"/>
      <protection/>
    </xf>
    <xf numFmtId="0" fontId="0" fillId="0" borderId="40" xfId="0" applyNumberFormat="1" applyFont="1" applyBorder="1" applyAlignment="1" applyProtection="1">
      <alignment horizontal="justify" wrapText="1"/>
      <protection/>
    </xf>
    <xf numFmtId="0" fontId="0" fillId="0" borderId="40" xfId="0" applyFont="1" applyBorder="1" applyAlignment="1" applyProtection="1">
      <alignment wrapText="1"/>
      <protection/>
    </xf>
    <xf numFmtId="49" fontId="8" fillId="0" borderId="69" xfId="0" applyNumberFormat="1" applyFont="1" applyBorder="1" applyAlignment="1" applyProtection="1">
      <alignment horizontal="center" vertical="center"/>
      <protection/>
    </xf>
    <xf numFmtId="49" fontId="8" fillId="0" borderId="13" xfId="0" applyNumberFormat="1" applyFont="1" applyBorder="1" applyAlignment="1" applyProtection="1">
      <alignment horizontal="center" vertical="center"/>
      <protection/>
    </xf>
    <xf numFmtId="2" fontId="0" fillId="0" borderId="34" xfId="0" applyNumberFormat="1" applyFont="1" applyBorder="1" applyAlignment="1" applyProtection="1">
      <alignment horizontal="left" vertical="top" wrapText="1"/>
      <protection/>
    </xf>
    <xf numFmtId="2" fontId="0" fillId="0" borderId="52" xfId="0" applyNumberFormat="1" applyFont="1" applyBorder="1" applyAlignment="1" applyProtection="1">
      <alignment horizontal="left" vertical="top" wrapText="1"/>
      <protection/>
    </xf>
    <xf numFmtId="2" fontId="0" fillId="0" borderId="36" xfId="0" applyNumberFormat="1" applyFont="1" applyBorder="1" applyAlignment="1" applyProtection="1">
      <alignment horizontal="left" vertical="top" wrapText="1"/>
      <protection/>
    </xf>
    <xf numFmtId="2" fontId="0" fillId="0" borderId="16" xfId="0" applyNumberFormat="1" applyFont="1" applyBorder="1" applyAlignment="1" applyProtection="1">
      <alignment horizontal="left" vertical="top" wrapText="1"/>
      <protection/>
    </xf>
    <xf numFmtId="0" fontId="0" fillId="0" borderId="37" xfId="0" applyFont="1" applyBorder="1" applyAlignment="1" applyProtection="1">
      <alignment horizontal="left" vertical="top" wrapText="1"/>
      <protection/>
    </xf>
    <xf numFmtId="0" fontId="0" fillId="0" borderId="49" xfId="0" applyFont="1" applyBorder="1" applyAlignment="1" applyProtection="1">
      <alignment horizontal="left" vertical="top" wrapText="1"/>
      <protection/>
    </xf>
    <xf numFmtId="0" fontId="8" fillId="0" borderId="43" xfId="0" applyNumberFormat="1" applyFont="1" applyFill="1" applyBorder="1" applyAlignment="1" applyProtection="1">
      <alignment horizontal="left" vertical="top" wrapText="1"/>
      <protection/>
    </xf>
    <xf numFmtId="0" fontId="8" fillId="0" borderId="39" xfId="0" applyNumberFormat="1" applyFont="1" applyFill="1" applyBorder="1" applyAlignment="1" applyProtection="1">
      <alignment horizontal="left" vertical="top" wrapText="1"/>
      <protection/>
    </xf>
    <xf numFmtId="0" fontId="8" fillId="0" borderId="69" xfId="0" applyNumberFormat="1" applyFont="1" applyFill="1" applyBorder="1" applyAlignment="1" applyProtection="1">
      <alignment horizontal="left" vertical="top" wrapText="1"/>
      <protection/>
    </xf>
    <xf numFmtId="0" fontId="0" fillId="36" borderId="43" xfId="0" applyNumberFormat="1" applyFont="1" applyFill="1" applyBorder="1" applyAlignment="1" applyProtection="1">
      <alignment horizontal="center" vertical="top" wrapText="1"/>
      <protection locked="0"/>
    </xf>
    <xf numFmtId="0" fontId="0" fillId="36" borderId="73" xfId="0" applyNumberFormat="1" applyFont="1" applyFill="1" applyBorder="1" applyAlignment="1" applyProtection="1">
      <alignment horizontal="center" vertical="top" wrapText="1"/>
      <protection locked="0"/>
    </xf>
    <xf numFmtId="0" fontId="0" fillId="36" borderId="20" xfId="0" applyNumberFormat="1" applyFont="1" applyFill="1" applyBorder="1" applyAlignment="1" applyProtection="1">
      <alignment horizontal="left" vertical="top" wrapText="1"/>
      <protection locked="0"/>
    </xf>
    <xf numFmtId="0" fontId="0" fillId="36" borderId="65" xfId="0" applyNumberFormat="1" applyFont="1" applyFill="1" applyBorder="1" applyAlignment="1" applyProtection="1">
      <alignment horizontal="left" vertical="top" wrapText="1"/>
      <protection locked="0"/>
    </xf>
    <xf numFmtId="0" fontId="8" fillId="0" borderId="47" xfId="0" applyFont="1" applyBorder="1" applyAlignment="1" applyProtection="1">
      <alignment horizontal="left" vertical="top" wrapText="1"/>
      <protection/>
    </xf>
    <xf numFmtId="0" fontId="8" fillId="0" borderId="48" xfId="0" applyFont="1" applyBorder="1" applyAlignment="1" applyProtection="1">
      <alignment horizontal="left" vertical="top" wrapText="1"/>
      <protection/>
    </xf>
    <xf numFmtId="0" fontId="8" fillId="0" borderId="11" xfId="0" applyFont="1" applyBorder="1" applyAlignment="1" applyProtection="1">
      <alignment horizontal="left" vertical="top" wrapText="1"/>
      <protection/>
    </xf>
    <xf numFmtId="0" fontId="8" fillId="0" borderId="27" xfId="0" applyFont="1" applyBorder="1" applyAlignment="1" applyProtection="1">
      <alignment horizontal="left" vertical="top" wrapText="1"/>
      <protection/>
    </xf>
    <xf numFmtId="0" fontId="8" fillId="0" borderId="0" xfId="0" applyFont="1" applyBorder="1" applyAlignment="1" applyProtection="1">
      <alignment horizontal="left" vertical="top" wrapText="1"/>
      <protection/>
    </xf>
    <xf numFmtId="0" fontId="8" fillId="0" borderId="16" xfId="0" applyFont="1" applyBorder="1" applyAlignment="1" applyProtection="1">
      <alignment horizontal="left" vertical="top" wrapText="1"/>
      <protection/>
    </xf>
    <xf numFmtId="0" fontId="8" fillId="0" borderId="53" xfId="0" applyFont="1" applyBorder="1" applyAlignment="1" applyProtection="1">
      <alignment horizontal="left" vertical="top" wrapText="1"/>
      <protection/>
    </xf>
    <xf numFmtId="0" fontId="8" fillId="0" borderId="54" xfId="0" applyFont="1" applyBorder="1" applyAlignment="1" applyProtection="1">
      <alignment horizontal="left" vertical="top" wrapText="1"/>
      <protection/>
    </xf>
    <xf numFmtId="0" fontId="8" fillId="0" borderId="42" xfId="0" applyFont="1" applyBorder="1" applyAlignment="1" applyProtection="1">
      <alignment horizontal="left" vertical="top" wrapText="1"/>
      <protection/>
    </xf>
    <xf numFmtId="0" fontId="8" fillId="0" borderId="47" xfId="0" applyNumberFormat="1" applyFont="1" applyBorder="1" applyAlignment="1" applyProtection="1">
      <alignment horizontal="left" vertical="top" wrapText="1"/>
      <protection/>
    </xf>
    <xf numFmtId="0" fontId="8" fillId="0" borderId="48" xfId="0" applyNumberFormat="1" applyFont="1" applyBorder="1" applyAlignment="1" applyProtection="1">
      <alignment horizontal="left" vertical="top" wrapText="1"/>
      <protection/>
    </xf>
    <xf numFmtId="0" fontId="8" fillId="0" borderId="11" xfId="0" applyNumberFormat="1" applyFont="1" applyBorder="1" applyAlignment="1" applyProtection="1">
      <alignment horizontal="left" vertical="top" wrapText="1"/>
      <protection/>
    </xf>
    <xf numFmtId="0" fontId="8" fillId="0" borderId="53" xfId="0" applyNumberFormat="1" applyFont="1" applyBorder="1" applyAlignment="1" applyProtection="1">
      <alignment horizontal="left" vertical="top" wrapText="1"/>
      <protection/>
    </xf>
    <xf numFmtId="0" fontId="8" fillId="0" borderId="54" xfId="0" applyNumberFormat="1" applyFont="1" applyBorder="1" applyAlignment="1" applyProtection="1">
      <alignment horizontal="left" vertical="top" wrapText="1"/>
      <protection/>
    </xf>
    <xf numFmtId="0" fontId="8" fillId="0" borderId="42" xfId="0" applyNumberFormat="1" applyFont="1" applyBorder="1" applyAlignment="1" applyProtection="1">
      <alignment horizontal="left" vertical="top" wrapText="1"/>
      <protection/>
    </xf>
    <xf numFmtId="0" fontId="8" fillId="0" borderId="47" xfId="0" applyNumberFormat="1" applyFont="1" applyFill="1" applyBorder="1" applyAlignment="1" applyProtection="1">
      <alignment horizontal="left" vertical="top" wrapText="1"/>
      <protection/>
    </xf>
    <xf numFmtId="49" fontId="8" fillId="0" borderId="74" xfId="0" applyNumberFormat="1" applyFont="1" applyBorder="1" applyAlignment="1" applyProtection="1">
      <alignment horizontal="left" vertical="top"/>
      <protection/>
    </xf>
    <xf numFmtId="49" fontId="8" fillId="0" borderId="62" xfId="0" applyNumberFormat="1" applyFont="1" applyBorder="1" applyAlignment="1" applyProtection="1">
      <alignment horizontal="left" vertical="top"/>
      <protection/>
    </xf>
    <xf numFmtId="49" fontId="8" fillId="0" borderId="17" xfId="0" applyNumberFormat="1" applyFont="1" applyBorder="1" applyAlignment="1" applyProtection="1">
      <alignment horizontal="left" vertical="top"/>
      <protection/>
    </xf>
    <xf numFmtId="0" fontId="8" fillId="0" borderId="0" xfId="0" applyFont="1" applyBorder="1" applyAlignment="1">
      <alignment horizontal="left" vertical="top" wrapText="1"/>
    </xf>
    <xf numFmtId="49" fontId="8" fillId="0" borderId="35" xfId="0" applyNumberFormat="1" applyFont="1" applyBorder="1" applyAlignment="1" applyProtection="1">
      <alignment horizontal="left" vertical="top"/>
      <protection/>
    </xf>
    <xf numFmtId="49" fontId="8" fillId="0" borderId="13" xfId="0" applyNumberFormat="1" applyFont="1" applyBorder="1" applyAlignment="1" applyProtection="1">
      <alignment horizontal="left" vertical="top"/>
      <protection/>
    </xf>
    <xf numFmtId="49" fontId="8" fillId="0" borderId="12" xfId="0" applyNumberFormat="1" applyFont="1" applyBorder="1" applyAlignment="1" applyProtection="1">
      <alignment horizontal="left" vertical="top"/>
      <protection/>
    </xf>
    <xf numFmtId="0" fontId="30" fillId="0" borderId="10" xfId="0" applyNumberFormat="1" applyFont="1" applyBorder="1" applyAlignment="1" applyProtection="1">
      <alignment horizontal="left" vertical="top" wrapText="1"/>
      <protection/>
    </xf>
    <xf numFmtId="0" fontId="8" fillId="0" borderId="50" xfId="0" applyFont="1" applyBorder="1" applyAlignment="1" applyProtection="1">
      <alignment horizontal="left" vertical="top"/>
      <protection/>
    </xf>
    <xf numFmtId="0" fontId="8" fillId="0" borderId="62" xfId="0" applyFont="1" applyBorder="1" applyAlignment="1" applyProtection="1">
      <alignment horizontal="left" vertical="top"/>
      <protection/>
    </xf>
    <xf numFmtId="0" fontId="8" fillId="0" borderId="17" xfId="0" applyFont="1" applyBorder="1" applyAlignment="1" applyProtection="1">
      <alignment horizontal="left" vertical="top"/>
      <protection/>
    </xf>
    <xf numFmtId="0" fontId="8" fillId="0" borderId="50" xfId="0" applyFont="1" applyBorder="1" applyAlignment="1" applyProtection="1">
      <alignment horizontal="left" vertical="top" wrapText="1"/>
      <protection/>
    </xf>
    <xf numFmtId="0" fontId="8" fillId="0" borderId="62" xfId="0" applyFont="1" applyBorder="1" applyAlignment="1" applyProtection="1">
      <alignment horizontal="left" vertical="top" wrapText="1"/>
      <protection/>
    </xf>
    <xf numFmtId="0" fontId="8" fillId="0" borderId="17" xfId="0" applyFont="1" applyBorder="1" applyAlignment="1" applyProtection="1">
      <alignment horizontal="left" vertical="top" wrapText="1"/>
      <protection/>
    </xf>
    <xf numFmtId="49" fontId="8" fillId="0" borderId="75" xfId="0" applyNumberFormat="1" applyFont="1" applyBorder="1" applyAlignment="1" applyProtection="1">
      <alignment horizontal="left" vertical="top"/>
      <protection/>
    </xf>
    <xf numFmtId="49" fontId="8" fillId="0" borderId="56" xfId="0" applyNumberFormat="1" applyFont="1" applyBorder="1" applyAlignment="1" applyProtection="1">
      <alignment horizontal="left" vertical="top"/>
      <protection/>
    </xf>
    <xf numFmtId="49" fontId="8" fillId="0" borderId="66" xfId="0" applyNumberFormat="1" applyFont="1" applyBorder="1" applyAlignment="1" applyProtection="1">
      <alignment horizontal="left" vertical="top"/>
      <protection/>
    </xf>
    <xf numFmtId="0" fontId="0" fillId="36" borderId="10" xfId="0" applyNumberFormat="1" applyFont="1" applyFill="1" applyBorder="1" applyAlignment="1" applyProtection="1">
      <alignment horizontal="left" vertical="top" wrapText="1"/>
      <protection locked="0"/>
    </xf>
    <xf numFmtId="0" fontId="0" fillId="36" borderId="18" xfId="0" applyNumberFormat="1" applyFont="1" applyFill="1" applyBorder="1" applyAlignment="1" applyProtection="1">
      <alignment horizontal="left" vertical="top" wrapText="1"/>
      <protection locked="0"/>
    </xf>
    <xf numFmtId="0" fontId="8" fillId="0" borderId="10" xfId="0" applyFont="1" applyBorder="1" applyAlignment="1" applyProtection="1">
      <alignment horizontal="left" vertical="top"/>
      <protection/>
    </xf>
    <xf numFmtId="0" fontId="0" fillId="33" borderId="14" xfId="0" applyNumberFormat="1" applyFont="1" applyFill="1" applyBorder="1" applyAlignment="1" applyProtection="1">
      <alignment horizontal="left" vertical="top" wrapText="1"/>
      <protection locked="0"/>
    </xf>
    <xf numFmtId="49" fontId="8" fillId="0" borderId="34" xfId="0" applyNumberFormat="1" applyFont="1" applyBorder="1" applyAlignment="1" applyProtection="1">
      <alignment horizontal="left" vertical="top" wrapText="1"/>
      <protection/>
    </xf>
    <xf numFmtId="49" fontId="8" fillId="0" borderId="14" xfId="0" applyNumberFormat="1" applyFont="1" applyBorder="1" applyAlignment="1" applyProtection="1">
      <alignment horizontal="left" vertical="top" wrapText="1"/>
      <protection/>
    </xf>
    <xf numFmtId="49" fontId="8" fillId="0" borderId="15" xfId="0" applyNumberFormat="1" applyFont="1" applyBorder="1" applyAlignment="1" applyProtection="1">
      <alignment horizontal="left" vertical="top" wrapText="1"/>
      <protection/>
    </xf>
    <xf numFmtId="49" fontId="8" fillId="0" borderId="36" xfId="0" applyNumberFormat="1" applyFont="1" applyBorder="1" applyAlignment="1" applyProtection="1">
      <alignment horizontal="left" vertical="top" wrapText="1"/>
      <protection/>
    </xf>
    <xf numFmtId="49" fontId="8" fillId="0" borderId="0" xfId="0" applyNumberFormat="1" applyFont="1" applyBorder="1" applyAlignment="1" applyProtection="1">
      <alignment horizontal="left" vertical="top" wrapText="1"/>
      <protection/>
    </xf>
    <xf numFmtId="49" fontId="8" fillId="0" borderId="44" xfId="0" applyNumberFormat="1" applyFont="1" applyBorder="1" applyAlignment="1" applyProtection="1">
      <alignment horizontal="left" vertical="top" wrapText="1"/>
      <protection/>
    </xf>
    <xf numFmtId="49" fontId="8" fillId="0" borderId="23" xfId="0" applyNumberFormat="1" applyFont="1" applyBorder="1" applyAlignment="1" applyProtection="1">
      <alignment horizontal="left" vertical="top" wrapText="1"/>
      <protection/>
    </xf>
    <xf numFmtId="49" fontId="8" fillId="0" borderId="10" xfId="0" applyNumberFormat="1" applyFont="1" applyBorder="1" applyAlignment="1" applyProtection="1">
      <alignment horizontal="left" vertical="top" wrapText="1"/>
      <protection/>
    </xf>
    <xf numFmtId="0" fontId="13" fillId="33" borderId="50" xfId="0" applyNumberFormat="1" applyFont="1" applyFill="1" applyBorder="1" applyAlignment="1" applyProtection="1">
      <alignment horizontal="left" vertical="center"/>
      <protection/>
    </xf>
    <xf numFmtId="0" fontId="0" fillId="0" borderId="62" xfId="0" applyBorder="1" applyAlignment="1" applyProtection="1">
      <alignment vertical="center"/>
      <protection/>
    </xf>
    <xf numFmtId="0" fontId="0" fillId="0" borderId="17" xfId="0" applyBorder="1" applyAlignment="1" applyProtection="1">
      <alignment vertical="center"/>
      <protection/>
    </xf>
    <xf numFmtId="0" fontId="0" fillId="0" borderId="0" xfId="0" applyNumberFormat="1" applyFont="1" applyFill="1" applyBorder="1" applyAlignment="1" applyProtection="1">
      <alignment horizontal="center" vertical="center"/>
      <protection/>
    </xf>
    <xf numFmtId="0" fontId="0" fillId="0" borderId="0" xfId="0" applyFill="1" applyBorder="1" applyAlignment="1" applyProtection="1">
      <alignment horizontal="center" vertical="center"/>
      <protection/>
    </xf>
    <xf numFmtId="0" fontId="13" fillId="0" borderId="0" xfId="0" applyNumberFormat="1" applyFont="1" applyAlignment="1" applyProtection="1">
      <alignment vertical="center"/>
      <protection/>
    </xf>
    <xf numFmtId="0" fontId="15" fillId="0" borderId="0" xfId="0" applyNumberFormat="1" applyFont="1" applyAlignment="1" applyProtection="1">
      <alignment vertical="center"/>
      <protection/>
    </xf>
    <xf numFmtId="0" fontId="0" fillId="0" borderId="0" xfId="0" applyFill="1" applyBorder="1" applyAlignment="1" applyProtection="1">
      <alignment vertical="center"/>
      <protection/>
    </xf>
    <xf numFmtId="0" fontId="13" fillId="0" borderId="47" xfId="0" applyNumberFormat="1" applyFont="1" applyBorder="1" applyAlignment="1" applyProtection="1">
      <alignment vertical="center"/>
      <protection/>
    </xf>
    <xf numFmtId="0" fontId="15" fillId="0" borderId="48" xfId="0" applyNumberFormat="1" applyFont="1" applyBorder="1" applyAlignment="1" applyProtection="1">
      <alignment vertical="center"/>
      <protection/>
    </xf>
    <xf numFmtId="0" fontId="15" fillId="0" borderId="11" xfId="0" applyNumberFormat="1" applyFont="1" applyBorder="1" applyAlignment="1" applyProtection="1">
      <alignment vertical="center"/>
      <protection/>
    </xf>
    <xf numFmtId="0" fontId="0" fillId="33" borderId="62" xfId="0" applyFill="1" applyBorder="1" applyAlignment="1" applyProtection="1">
      <alignment/>
      <protection/>
    </xf>
    <xf numFmtId="0" fontId="0" fillId="33" borderId="17" xfId="0" applyFill="1" applyBorder="1" applyAlignment="1" applyProtection="1">
      <alignment/>
      <protection/>
    </xf>
    <xf numFmtId="0" fontId="0" fillId="0" borderId="48" xfId="0" applyBorder="1" applyAlignment="1" applyProtection="1">
      <alignment vertical="center"/>
      <protection/>
    </xf>
    <xf numFmtId="0" fontId="0" fillId="0" borderId="11" xfId="0" applyBorder="1" applyAlignment="1" applyProtection="1">
      <alignment vertical="center"/>
      <protection/>
    </xf>
    <xf numFmtId="0" fontId="8" fillId="0" borderId="47" xfId="0" applyNumberFormat="1" applyFont="1" applyBorder="1" applyAlignment="1" applyProtection="1">
      <alignment vertical="center"/>
      <protection/>
    </xf>
    <xf numFmtId="0" fontId="8" fillId="0" borderId="48" xfId="0" applyNumberFormat="1" applyFont="1" applyBorder="1" applyAlignment="1" applyProtection="1">
      <alignment vertical="center"/>
      <protection/>
    </xf>
    <xf numFmtId="0" fontId="0" fillId="0" borderId="48" xfId="0" applyNumberFormat="1" applyBorder="1" applyAlignment="1" applyProtection="1">
      <alignment vertical="center"/>
      <protection/>
    </xf>
    <xf numFmtId="0" fontId="0" fillId="0" borderId="11" xfId="0" applyNumberFormat="1" applyBorder="1" applyAlignment="1" applyProtection="1">
      <alignment vertical="center"/>
      <protection/>
    </xf>
    <xf numFmtId="0" fontId="9" fillId="33" borderId="47" xfId="0" applyNumberFormat="1" applyFont="1" applyFill="1" applyBorder="1" applyAlignment="1" applyProtection="1">
      <alignment horizontal="center" vertical="center" wrapText="1"/>
      <protection locked="0"/>
    </xf>
    <xf numFmtId="0" fontId="9" fillId="33" borderId="48" xfId="0" applyNumberFormat="1" applyFont="1" applyFill="1" applyBorder="1" applyAlignment="1" applyProtection="1">
      <alignment horizontal="center" vertical="center" wrapText="1"/>
      <protection locked="0"/>
    </xf>
    <xf numFmtId="0" fontId="9" fillId="33" borderId="11" xfId="0" applyNumberFormat="1" applyFont="1" applyFill="1" applyBorder="1" applyAlignment="1" applyProtection="1">
      <alignment horizontal="center" vertical="center" wrapText="1"/>
      <protection locked="0"/>
    </xf>
    <xf numFmtId="0" fontId="9" fillId="33" borderId="27" xfId="0" applyNumberFormat="1" applyFont="1" applyFill="1" applyBorder="1" applyAlignment="1" applyProtection="1">
      <alignment horizontal="center" vertical="center" wrapText="1"/>
      <protection locked="0"/>
    </xf>
    <xf numFmtId="0" fontId="9" fillId="33" borderId="0" xfId="0" applyNumberFormat="1" applyFont="1" applyFill="1" applyBorder="1" applyAlignment="1" applyProtection="1">
      <alignment horizontal="center" vertical="center" wrapText="1"/>
      <protection locked="0"/>
    </xf>
    <xf numFmtId="0" fontId="9" fillId="33" borderId="16" xfId="0" applyNumberFormat="1" applyFont="1" applyFill="1" applyBorder="1" applyAlignment="1" applyProtection="1">
      <alignment horizontal="center" vertical="center" wrapText="1"/>
      <protection locked="0"/>
    </xf>
    <xf numFmtId="0" fontId="9" fillId="33" borderId="53" xfId="0" applyNumberFormat="1" applyFont="1" applyFill="1" applyBorder="1" applyAlignment="1" applyProtection="1">
      <alignment horizontal="center" vertical="center" wrapText="1"/>
      <protection locked="0"/>
    </xf>
    <xf numFmtId="0" fontId="9" fillId="33" borderId="54" xfId="0" applyNumberFormat="1" applyFont="1" applyFill="1" applyBorder="1" applyAlignment="1" applyProtection="1">
      <alignment horizontal="center" vertical="center" wrapText="1"/>
      <protection locked="0"/>
    </xf>
    <xf numFmtId="0" fontId="9" fillId="33" borderId="42"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horizontal="right" vertical="center"/>
      <protection/>
    </xf>
    <xf numFmtId="0" fontId="0" fillId="0" borderId="0" xfId="0" applyFill="1" applyBorder="1" applyAlignment="1" applyProtection="1">
      <alignment horizontal="right" vertical="center"/>
      <protection/>
    </xf>
    <xf numFmtId="0" fontId="0" fillId="0" borderId="62" xfId="0" applyBorder="1" applyAlignment="1" applyProtection="1">
      <alignment horizontal="left" vertical="center"/>
      <protection/>
    </xf>
    <xf numFmtId="0" fontId="0" fillId="0" borderId="17" xfId="0" applyBorder="1" applyAlignment="1" applyProtection="1">
      <alignment horizontal="left" vertical="center"/>
      <protection/>
    </xf>
    <xf numFmtId="0" fontId="10" fillId="0" borderId="0" xfId="0" applyNumberFormat="1" applyFont="1" applyAlignment="1" applyProtection="1">
      <alignment vertical="center"/>
      <protection/>
    </xf>
    <xf numFmtId="0" fontId="0" fillId="0" borderId="0" xfId="0" applyAlignment="1" applyProtection="1">
      <alignment vertical="center"/>
      <protection/>
    </xf>
    <xf numFmtId="0" fontId="13" fillId="0" borderId="0" xfId="0" applyNumberFormat="1" applyFont="1" applyAlignment="1" applyProtection="1">
      <alignment horizontal="center" vertical="center"/>
      <protection/>
    </xf>
    <xf numFmtId="0" fontId="0" fillId="0" borderId="0" xfId="0" applyNumberFormat="1" applyAlignment="1" applyProtection="1">
      <alignment horizontal="center" vertical="center"/>
      <protection/>
    </xf>
    <xf numFmtId="0" fontId="14" fillId="0" borderId="0" xfId="0" applyNumberFormat="1" applyFont="1" applyAlignment="1" applyProtection="1">
      <alignment horizontal="center" vertical="center"/>
      <protection/>
    </xf>
    <xf numFmtId="0" fontId="0" fillId="0" borderId="0" xfId="0" applyNumberFormat="1" applyAlignment="1" applyProtection="1">
      <alignment vertical="center"/>
      <protection/>
    </xf>
    <xf numFmtId="0" fontId="0" fillId="33" borderId="50" xfId="0" applyNumberFormat="1" applyFont="1" applyFill="1" applyBorder="1" applyAlignment="1" applyProtection="1">
      <alignment vertical="center"/>
      <protection/>
    </xf>
    <xf numFmtId="0" fontId="0" fillId="33" borderId="62" xfId="0" applyNumberFormat="1" applyFont="1" applyFill="1" applyBorder="1" applyAlignment="1" applyProtection="1">
      <alignment vertical="center"/>
      <protection/>
    </xf>
    <xf numFmtId="0" fontId="0" fillId="33" borderId="17" xfId="0" applyNumberFormat="1" applyFont="1" applyFill="1" applyBorder="1" applyAlignment="1" applyProtection="1">
      <alignment vertical="center"/>
      <protection/>
    </xf>
    <xf numFmtId="178" fontId="0" fillId="33" borderId="50" xfId="0" applyNumberFormat="1" applyFont="1" applyFill="1" applyBorder="1" applyAlignment="1" applyProtection="1">
      <alignment horizontal="center" vertical="center"/>
      <protection locked="0"/>
    </xf>
    <xf numFmtId="178" fontId="0" fillId="33" borderId="62" xfId="0" applyNumberFormat="1" applyFont="1" applyFill="1" applyBorder="1" applyAlignment="1" applyProtection="1">
      <alignment horizontal="center" vertical="center"/>
      <protection locked="0"/>
    </xf>
    <xf numFmtId="178" fontId="0" fillId="33" borderId="62" xfId="0" applyNumberFormat="1" applyFill="1" applyBorder="1" applyAlignment="1" applyProtection="1">
      <alignment horizontal="center" vertical="center"/>
      <protection locked="0"/>
    </xf>
    <xf numFmtId="178" fontId="0" fillId="33" borderId="17" xfId="0" applyNumberFormat="1" applyFill="1" applyBorder="1" applyAlignment="1" applyProtection="1">
      <alignment horizontal="center" vertical="center"/>
      <protection locked="0"/>
    </xf>
    <xf numFmtId="0" fontId="13" fillId="33" borderId="62" xfId="0" applyNumberFormat="1" applyFont="1" applyFill="1" applyBorder="1" applyAlignment="1" applyProtection="1">
      <alignment horizontal="left" vertical="center"/>
      <protection/>
    </xf>
    <xf numFmtId="0" fontId="0" fillId="0" borderId="47" xfId="0" applyNumberFormat="1" applyFont="1" applyBorder="1" applyAlignment="1" applyProtection="1">
      <alignment vertical="center"/>
      <protection/>
    </xf>
    <xf numFmtId="0" fontId="0" fillId="0" borderId="48" xfId="0" applyNumberFormat="1" applyFont="1" applyBorder="1" applyAlignment="1" applyProtection="1">
      <alignment vertical="center"/>
      <protection/>
    </xf>
    <xf numFmtId="14" fontId="10" fillId="33" borderId="53" xfId="0" applyNumberFormat="1" applyFont="1" applyFill="1" applyBorder="1" applyAlignment="1" applyProtection="1">
      <alignment horizontal="left" vertical="center" wrapText="1"/>
      <protection locked="0"/>
    </xf>
    <xf numFmtId="0" fontId="10" fillId="33" borderId="54" xfId="0" applyNumberFormat="1" applyFont="1" applyFill="1" applyBorder="1" applyAlignment="1" applyProtection="1">
      <alignment horizontal="left" vertical="center" wrapText="1"/>
      <protection locked="0"/>
    </xf>
    <xf numFmtId="0" fontId="10" fillId="33" borderId="42" xfId="0" applyNumberFormat="1" applyFont="1" applyFill="1" applyBorder="1" applyAlignment="1" applyProtection="1">
      <alignment horizontal="left" vertical="center" wrapText="1"/>
      <protection locked="0"/>
    </xf>
    <xf numFmtId="0" fontId="8" fillId="0" borderId="50" xfId="0" applyNumberFormat="1" applyFont="1" applyBorder="1" applyAlignment="1" applyProtection="1">
      <alignment vertical="center"/>
      <protection/>
    </xf>
    <xf numFmtId="0" fontId="0" fillId="0" borderId="62" xfId="0" applyNumberFormat="1" applyBorder="1" applyAlignment="1" applyProtection="1">
      <alignment vertical="center"/>
      <protection/>
    </xf>
    <xf numFmtId="0" fontId="0" fillId="33" borderId="50" xfId="0" applyNumberFormat="1" applyFont="1" applyFill="1" applyBorder="1" applyAlignment="1" applyProtection="1">
      <alignment horizontal="left" vertical="center" wrapText="1"/>
      <protection locked="0"/>
    </xf>
    <xf numFmtId="0" fontId="0" fillId="33" borderId="62" xfId="0" applyNumberFormat="1" applyFont="1" applyFill="1" applyBorder="1" applyAlignment="1" applyProtection="1">
      <alignment horizontal="left" vertical="center" wrapText="1"/>
      <protection locked="0"/>
    </xf>
    <xf numFmtId="0" fontId="0" fillId="33" borderId="17" xfId="0" applyNumberFormat="1" applyFont="1" applyFill="1" applyBorder="1" applyAlignment="1" applyProtection="1">
      <alignment horizontal="left" vertical="center" wrapText="1"/>
      <protection locked="0"/>
    </xf>
    <xf numFmtId="0" fontId="9" fillId="0" borderId="10" xfId="0" applyNumberFormat="1" applyFont="1" applyBorder="1" applyAlignment="1" applyProtection="1">
      <alignment horizontal="center" vertical="center" wrapText="1"/>
      <protection/>
    </xf>
    <xf numFmtId="0" fontId="10" fillId="0" borderId="50" xfId="0" applyNumberFormat="1" applyFont="1" applyBorder="1" applyAlignment="1" applyProtection="1">
      <alignment horizontal="center" vertical="center" wrapText="1"/>
      <protection/>
    </xf>
    <xf numFmtId="0" fontId="10" fillId="0" borderId="62" xfId="0" applyNumberFormat="1" applyFont="1" applyBorder="1" applyAlignment="1" applyProtection="1">
      <alignment horizontal="center" vertical="center" wrapText="1"/>
      <protection/>
    </xf>
    <xf numFmtId="0" fontId="10" fillId="0" borderId="17" xfId="0" applyNumberFormat="1" applyFont="1" applyBorder="1" applyAlignment="1" applyProtection="1">
      <alignment horizontal="center" vertical="center" wrapText="1"/>
      <protection/>
    </xf>
    <xf numFmtId="0" fontId="2" fillId="0" borderId="50" xfId="0" applyFont="1" applyBorder="1" applyAlignment="1" applyProtection="1">
      <alignment vertical="center"/>
      <protection/>
    </xf>
    <xf numFmtId="0" fontId="2" fillId="0" borderId="17" xfId="0" applyFont="1" applyBorder="1" applyAlignment="1" applyProtection="1">
      <alignment vertical="center"/>
      <protection/>
    </xf>
    <xf numFmtId="0" fontId="13" fillId="33" borderId="50" xfId="0" applyNumberFormat="1" applyFont="1" applyFill="1" applyBorder="1" applyAlignment="1" applyProtection="1">
      <alignment horizontal="left" vertical="center"/>
      <protection locked="0"/>
    </xf>
    <xf numFmtId="0" fontId="0" fillId="33" borderId="62" xfId="0" applyFill="1" applyBorder="1" applyAlignment="1" applyProtection="1">
      <alignment horizontal="left" vertical="center"/>
      <protection locked="0"/>
    </xf>
    <xf numFmtId="0" fontId="0" fillId="33" borderId="17" xfId="0" applyFill="1" applyBorder="1" applyAlignment="1" applyProtection="1">
      <alignment horizontal="left" vertical="center"/>
      <protection locked="0"/>
    </xf>
    <xf numFmtId="49" fontId="5" fillId="34" borderId="10" xfId="0" applyNumberFormat="1" applyFont="1" applyFill="1" applyBorder="1" applyAlignment="1" applyProtection="1">
      <alignment horizontal="center" vertical="center" wrapText="1"/>
      <protection/>
    </xf>
    <xf numFmtId="0" fontId="0" fillId="0" borderId="62" xfId="0" applyBorder="1" applyAlignment="1">
      <alignment/>
    </xf>
    <xf numFmtId="0" fontId="0" fillId="0" borderId="17" xfId="0" applyBorder="1" applyAlignment="1">
      <alignment/>
    </xf>
    <xf numFmtId="49" fontId="7" fillId="34" borderId="47" xfId="0" applyNumberFormat="1" applyFont="1" applyFill="1" applyBorder="1" applyAlignment="1" applyProtection="1">
      <alignment horizontal="center" vertical="center" wrapText="1"/>
      <protection/>
    </xf>
    <xf numFmtId="49" fontId="7" fillId="34" borderId="53" xfId="0" applyNumberFormat="1" applyFont="1" applyFill="1" applyBorder="1" applyAlignment="1" applyProtection="1">
      <alignment horizontal="center" vertical="center" wrapText="1"/>
      <protection/>
    </xf>
    <xf numFmtId="49" fontId="11" fillId="0" borderId="26" xfId="0" applyNumberFormat="1" applyFont="1" applyBorder="1" applyAlignment="1" applyProtection="1">
      <alignment horizontal="center" vertical="top"/>
      <protection/>
    </xf>
    <xf numFmtId="49" fontId="11" fillId="0" borderId="19" xfId="0" applyNumberFormat="1" applyFont="1" applyBorder="1" applyAlignment="1" applyProtection="1">
      <alignment horizontal="center" vertical="top"/>
      <protection/>
    </xf>
    <xf numFmtId="0" fontId="2" fillId="0" borderId="45" xfId="0" applyFont="1" applyBorder="1" applyAlignment="1" applyProtection="1">
      <alignment horizontal="center" vertical="center"/>
      <protection/>
    </xf>
    <xf numFmtId="0" fontId="0" fillId="33" borderId="62" xfId="0" applyFill="1" applyBorder="1" applyAlignment="1">
      <alignment horizontal="left" vertical="center"/>
    </xf>
    <xf numFmtId="0" fontId="0" fillId="33" borderId="17" xfId="0" applyFill="1" applyBorder="1" applyAlignment="1">
      <alignment horizontal="left" vertical="center"/>
    </xf>
    <xf numFmtId="49" fontId="5" fillId="34" borderId="50" xfId="0" applyNumberFormat="1" applyFont="1" applyFill="1" applyBorder="1" applyAlignment="1" applyProtection="1">
      <alignment horizontal="center" vertical="center" wrapText="1"/>
      <protection/>
    </xf>
    <xf numFmtId="49" fontId="5" fillId="0" borderId="17" xfId="0" applyNumberFormat="1" applyFont="1" applyBorder="1" applyAlignment="1" applyProtection="1">
      <alignment horizontal="center" vertical="center"/>
      <protection/>
    </xf>
    <xf numFmtId="0" fontId="1" fillId="0" borderId="62" xfId="0" applyFont="1" applyBorder="1" applyAlignment="1" applyProtection="1">
      <alignment vertical="center"/>
      <protection/>
    </xf>
    <xf numFmtId="49" fontId="5" fillId="34" borderId="26" xfId="0" applyNumberFormat="1" applyFont="1" applyFill="1" applyBorder="1" applyAlignment="1" applyProtection="1">
      <alignment horizontal="center" vertical="center" wrapText="1"/>
      <protection/>
    </xf>
    <xf numFmtId="49" fontId="5" fillId="0" borderId="26" xfId="0" applyNumberFormat="1" applyFont="1" applyBorder="1" applyAlignment="1" applyProtection="1">
      <alignment horizontal="center" vertical="top"/>
      <protection/>
    </xf>
    <xf numFmtId="49" fontId="5" fillId="0" borderId="19" xfId="0" applyNumberFormat="1" applyFont="1" applyBorder="1" applyAlignment="1" applyProtection="1">
      <alignment horizontal="center" vertical="top"/>
      <protection/>
    </xf>
    <xf numFmtId="49" fontId="5" fillId="0" borderId="10" xfId="0" applyNumberFormat="1" applyFont="1" applyBorder="1" applyAlignment="1" applyProtection="1">
      <alignment horizontal="center" vertical="top"/>
      <protection/>
    </xf>
    <xf numFmtId="174" fontId="6" fillId="33" borderId="26" xfId="0" applyNumberFormat="1" applyFont="1" applyFill="1" applyBorder="1" applyAlignment="1" applyProtection="1">
      <alignment horizontal="center" vertical="center"/>
      <protection/>
    </xf>
    <xf numFmtId="174" fontId="6" fillId="33" borderId="19" xfId="0" applyNumberFormat="1" applyFont="1" applyFill="1" applyBorder="1" applyAlignment="1" applyProtection="1">
      <alignment horizontal="center" vertical="center"/>
      <protection/>
    </xf>
    <xf numFmtId="174" fontId="5" fillId="33" borderId="26" xfId="0" applyNumberFormat="1" applyFont="1" applyFill="1" applyBorder="1" applyAlignment="1" applyProtection="1">
      <alignment horizontal="center" vertical="center"/>
      <protection locked="0"/>
    </xf>
    <xf numFmtId="174" fontId="5" fillId="33" borderId="19" xfId="0" applyNumberFormat="1" applyFont="1" applyFill="1" applyBorder="1" applyAlignment="1" applyProtection="1">
      <alignment horizontal="center" vertical="center"/>
      <protection locked="0"/>
    </xf>
    <xf numFmtId="174" fontId="6" fillId="37" borderId="26" xfId="0" applyNumberFormat="1" applyFont="1" applyFill="1" applyBorder="1" applyAlignment="1" applyProtection="1">
      <alignment horizontal="center" vertical="center"/>
      <protection/>
    </xf>
    <xf numFmtId="174" fontId="6" fillId="37" borderId="19" xfId="0" applyNumberFormat="1" applyFont="1" applyFill="1" applyBorder="1" applyAlignment="1" applyProtection="1">
      <alignment horizontal="center" vertical="center"/>
      <protection/>
    </xf>
    <xf numFmtId="174" fontId="11" fillId="38" borderId="26" xfId="0" applyNumberFormat="1" applyFont="1" applyFill="1" applyBorder="1" applyAlignment="1" applyProtection="1">
      <alignment horizontal="center" vertical="center"/>
      <protection/>
    </xf>
    <xf numFmtId="174" fontId="11" fillId="38" borderId="19" xfId="0" applyNumberFormat="1" applyFont="1" applyFill="1" applyBorder="1" applyAlignment="1" applyProtection="1">
      <alignment horizontal="center" vertical="center"/>
      <protection/>
    </xf>
    <xf numFmtId="174" fontId="11" fillId="38" borderId="10" xfId="0" applyNumberFormat="1" applyFont="1" applyFill="1" applyBorder="1" applyAlignment="1" applyProtection="1">
      <alignment horizontal="center" vertical="center"/>
      <protection/>
    </xf>
    <xf numFmtId="49" fontId="5" fillId="0" borderId="26" xfId="0" applyNumberFormat="1" applyFont="1" applyBorder="1" applyAlignment="1" applyProtection="1">
      <alignment horizontal="left" vertical="top"/>
      <protection/>
    </xf>
    <xf numFmtId="49" fontId="5" fillId="0" borderId="19" xfId="0" applyNumberFormat="1" applyFont="1" applyBorder="1" applyAlignment="1" applyProtection="1">
      <alignment horizontal="left" vertical="top"/>
      <protection/>
    </xf>
    <xf numFmtId="49" fontId="6" fillId="0" borderId="26" xfId="0" applyNumberFormat="1" applyFont="1" applyBorder="1" applyAlignment="1" applyProtection="1">
      <alignment horizontal="left" vertical="top" shrinkToFit="1"/>
      <protection/>
    </xf>
    <xf numFmtId="49" fontId="6" fillId="0" borderId="19" xfId="0" applyNumberFormat="1" applyFont="1" applyBorder="1" applyAlignment="1" applyProtection="1">
      <alignment horizontal="left" vertical="top" shrinkToFit="1"/>
      <protection/>
    </xf>
    <xf numFmtId="49" fontId="11" fillId="0" borderId="26" xfId="0" applyNumberFormat="1" applyFont="1" applyBorder="1" applyAlignment="1" applyProtection="1">
      <alignment horizontal="left" vertical="top"/>
      <protection/>
    </xf>
    <xf numFmtId="49" fontId="11" fillId="0" borderId="19" xfId="0" applyNumberFormat="1" applyFont="1" applyBorder="1" applyAlignment="1" applyProtection="1">
      <alignment horizontal="left" vertical="top"/>
      <protection/>
    </xf>
    <xf numFmtId="49" fontId="5" fillId="0" borderId="26" xfId="0" applyNumberFormat="1" applyFont="1" applyBorder="1" applyAlignment="1" applyProtection="1">
      <alignment horizontal="left" vertical="top" shrinkToFit="1"/>
      <protection/>
    </xf>
    <xf numFmtId="49" fontId="5" fillId="0" borderId="19" xfId="0" applyNumberFormat="1" applyFont="1" applyBorder="1" applyAlignment="1" applyProtection="1">
      <alignment horizontal="left" vertical="top" shrinkToFit="1"/>
      <protection/>
    </xf>
    <xf numFmtId="49" fontId="5" fillId="0" borderId="26" xfId="0" applyNumberFormat="1" applyFont="1" applyBorder="1" applyAlignment="1" applyProtection="1">
      <alignment horizontal="left" vertical="top" wrapText="1" shrinkToFit="1"/>
      <protection/>
    </xf>
    <xf numFmtId="49" fontId="5" fillId="0" borderId="19" xfId="0" applyNumberFormat="1" applyFont="1" applyBorder="1" applyAlignment="1" applyProtection="1">
      <alignment horizontal="left" vertical="top" wrapText="1" shrinkToFit="1"/>
      <protection/>
    </xf>
    <xf numFmtId="174" fontId="5" fillId="33" borderId="10" xfId="0" applyNumberFormat="1" applyFont="1" applyFill="1" applyBorder="1" applyAlignment="1" applyProtection="1">
      <alignment horizontal="center" vertical="center"/>
      <protection locked="0"/>
    </xf>
    <xf numFmtId="0" fontId="2" fillId="0" borderId="10" xfId="0" applyFont="1" applyBorder="1" applyAlignment="1" applyProtection="1">
      <alignment vertical="center"/>
      <protection/>
    </xf>
    <xf numFmtId="0" fontId="1" fillId="0" borderId="10" xfId="0" applyFont="1" applyBorder="1" applyAlignment="1" applyProtection="1">
      <alignment vertical="center"/>
      <protection/>
    </xf>
    <xf numFmtId="0" fontId="8" fillId="33" borderId="50" xfId="0" applyFont="1" applyFill="1" applyBorder="1" applyAlignment="1" applyProtection="1">
      <alignment horizontal="center" vertical="center"/>
      <protection locked="0"/>
    </xf>
    <xf numFmtId="0" fontId="8" fillId="33" borderId="62" xfId="0" applyFont="1" applyFill="1" applyBorder="1" applyAlignment="1" applyProtection="1">
      <alignment horizontal="center" vertical="center"/>
      <protection locked="0"/>
    </xf>
    <xf numFmtId="0" fontId="8" fillId="33" borderId="17" xfId="0" applyFont="1" applyFill="1" applyBorder="1" applyAlignment="1" applyProtection="1">
      <alignment horizontal="center" vertical="center"/>
      <protection locked="0"/>
    </xf>
    <xf numFmtId="0" fontId="5" fillId="34" borderId="26" xfId="0" applyFont="1" applyFill="1" applyBorder="1" applyAlignment="1" applyProtection="1">
      <alignment horizontal="center" vertical="center" wrapText="1"/>
      <protection/>
    </xf>
    <xf numFmtId="0" fontId="0" fillId="0" borderId="19" xfId="0" applyFont="1" applyBorder="1" applyAlignment="1" applyProtection="1">
      <alignment horizontal="center" vertical="center" wrapText="1"/>
      <protection/>
    </xf>
    <xf numFmtId="49" fontId="5" fillId="0" borderId="26" xfId="0" applyNumberFormat="1" applyFont="1" applyBorder="1" applyAlignment="1" applyProtection="1">
      <alignment horizontal="center" vertical="center" wrapText="1"/>
      <protection/>
    </xf>
    <xf numFmtId="49" fontId="5" fillId="0" borderId="76" xfId="0" applyNumberFormat="1" applyFont="1" applyBorder="1" applyAlignment="1" applyProtection="1">
      <alignment horizontal="center" vertical="center" wrapText="1"/>
      <protection/>
    </xf>
    <xf numFmtId="0" fontId="5" fillId="34" borderId="10" xfId="0" applyFont="1" applyFill="1" applyBorder="1" applyAlignment="1" applyProtection="1">
      <alignment horizontal="center" vertical="center" wrapText="1"/>
      <protection/>
    </xf>
    <xf numFmtId="0" fontId="0" fillId="33" borderId="62" xfId="0" applyFill="1" applyBorder="1" applyAlignment="1" applyProtection="1">
      <alignment vertical="center"/>
      <protection/>
    </xf>
    <xf numFmtId="0" fontId="0" fillId="33" borderId="17" xfId="0" applyFill="1" applyBorder="1" applyAlignment="1" applyProtection="1">
      <alignment vertical="center"/>
      <protection/>
    </xf>
    <xf numFmtId="178" fontId="13" fillId="33" borderId="50" xfId="0" applyNumberFormat="1" applyFont="1" applyFill="1" applyBorder="1" applyAlignment="1" applyProtection="1">
      <alignment horizontal="left" vertical="center"/>
      <protection locked="0"/>
    </xf>
    <xf numFmtId="178" fontId="0" fillId="33" borderId="62" xfId="0" applyNumberFormat="1" applyFill="1" applyBorder="1" applyAlignment="1" applyProtection="1">
      <alignment vertical="center"/>
      <protection locked="0"/>
    </xf>
    <xf numFmtId="178" fontId="0" fillId="33" borderId="17" xfId="0" applyNumberFormat="1" applyFill="1" applyBorder="1" applyAlignment="1" applyProtection="1">
      <alignment vertical="center"/>
      <protection locked="0"/>
    </xf>
    <xf numFmtId="0" fontId="2" fillId="0" borderId="10" xfId="0" applyFont="1" applyBorder="1" applyAlignment="1" applyProtection="1">
      <alignment horizontal="justify" vertical="top" wrapText="1"/>
      <protection/>
    </xf>
    <xf numFmtId="0" fontId="2" fillId="0" borderId="10" xfId="0" applyFont="1" applyBorder="1" applyAlignment="1" applyProtection="1">
      <alignment vertical="top" wrapText="1"/>
      <protection/>
    </xf>
    <xf numFmtId="0" fontId="5" fillId="0" borderId="10" xfId="0" applyFont="1" applyBorder="1" applyAlignment="1" applyProtection="1">
      <alignment horizontal="justify" vertical="top" wrapText="1"/>
      <protection/>
    </xf>
    <xf numFmtId="0" fontId="5" fillId="0" borderId="10" xfId="0" applyFont="1" applyBorder="1" applyAlignment="1" applyProtection="1">
      <alignment vertical="top" wrapText="1"/>
      <protection/>
    </xf>
    <xf numFmtId="0" fontId="2" fillId="0" borderId="50" xfId="0" applyFont="1" applyBorder="1" applyAlignment="1" applyProtection="1">
      <alignment horizontal="center" vertical="top"/>
      <protection/>
    </xf>
    <xf numFmtId="0" fontId="2" fillId="0" borderId="62" xfId="0" applyFont="1" applyBorder="1" applyAlignment="1" applyProtection="1">
      <alignment vertical="top"/>
      <protection/>
    </xf>
    <xf numFmtId="0" fontId="2" fillId="0" borderId="17" xfId="0" applyFont="1" applyBorder="1" applyAlignment="1" applyProtection="1">
      <alignment vertical="top"/>
      <protection/>
    </xf>
    <xf numFmtId="0" fontId="2" fillId="0" borderId="10" xfId="0" applyFont="1" applyBorder="1" applyAlignment="1" applyProtection="1">
      <alignment horizontal="justify" vertical="top" wrapText="1"/>
      <protection/>
    </xf>
    <xf numFmtId="0" fontId="2" fillId="0" borderId="10" xfId="0" applyFont="1" applyBorder="1" applyAlignment="1" applyProtection="1">
      <alignment vertical="top" wrapText="1"/>
      <protection/>
    </xf>
    <xf numFmtId="0" fontId="19" fillId="0" borderId="10" xfId="0" applyFont="1" applyBorder="1" applyAlignment="1" applyProtection="1">
      <alignment horizontal="justify" vertical="top" wrapText="1"/>
      <protection/>
    </xf>
    <xf numFmtId="0" fontId="19" fillId="0" borderId="10" xfId="0" applyFont="1" applyBorder="1" applyAlignment="1" applyProtection="1">
      <alignment vertical="top" wrapText="1"/>
      <protection/>
    </xf>
    <xf numFmtId="0" fontId="2" fillId="0" borderId="50" xfId="0" applyFont="1" applyFill="1" applyBorder="1" applyAlignment="1" applyProtection="1">
      <alignment horizontal="center" vertical="center"/>
      <protection/>
    </xf>
    <xf numFmtId="0" fontId="2" fillId="0" borderId="62" xfId="0" applyFont="1" applyBorder="1" applyAlignment="1" applyProtection="1">
      <alignment/>
      <protection/>
    </xf>
    <xf numFmtId="0" fontId="1" fillId="0" borderId="62" xfId="0" applyFont="1" applyBorder="1" applyAlignment="1" applyProtection="1">
      <alignment/>
      <protection/>
    </xf>
    <xf numFmtId="0" fontId="1" fillId="0" borderId="17" xfId="0" applyFont="1" applyBorder="1" applyAlignment="1" applyProtection="1">
      <alignment/>
      <protection/>
    </xf>
    <xf numFmtId="0" fontId="5" fillId="0" borderId="10" xfId="0" applyFont="1" applyBorder="1" applyAlignment="1" applyProtection="1">
      <alignment horizontal="justify" wrapText="1"/>
      <protection/>
    </xf>
    <xf numFmtId="0" fontId="5" fillId="0" borderId="10" xfId="0" applyFont="1" applyBorder="1" applyAlignment="1" applyProtection="1">
      <alignment wrapText="1"/>
      <protection/>
    </xf>
    <xf numFmtId="0" fontId="5" fillId="0" borderId="10" xfId="0" applyFont="1" applyBorder="1" applyAlignment="1" applyProtection="1">
      <alignment vertical="center" wrapText="1"/>
      <protection/>
    </xf>
    <xf numFmtId="0" fontId="5" fillId="0" borderId="10" xfId="0" applyFont="1" applyBorder="1" applyAlignment="1" applyProtection="1">
      <alignment vertical="top"/>
      <protection/>
    </xf>
    <xf numFmtId="0" fontId="5" fillId="0" borderId="50" xfId="0" applyFont="1" applyBorder="1" applyAlignment="1" applyProtection="1">
      <alignment vertical="top" wrapText="1"/>
      <protection/>
    </xf>
    <xf numFmtId="0" fontId="5" fillId="0" borderId="62" xfId="0" applyFont="1" applyBorder="1" applyAlignment="1" applyProtection="1">
      <alignment vertical="top" wrapText="1"/>
      <protection/>
    </xf>
    <xf numFmtId="0" fontId="2" fillId="0" borderId="50" xfId="0" applyFont="1" applyBorder="1" applyAlignment="1" applyProtection="1">
      <alignment vertical="top" wrapText="1"/>
      <protection/>
    </xf>
    <xf numFmtId="0" fontId="2" fillId="0" borderId="62" xfId="0" applyFont="1" applyBorder="1" applyAlignment="1" applyProtection="1">
      <alignment vertical="top" wrapText="1"/>
      <protection/>
    </xf>
    <xf numFmtId="174" fontId="5" fillId="33" borderId="10" xfId="0" applyNumberFormat="1" applyFont="1" applyFill="1" applyBorder="1" applyAlignment="1" applyProtection="1">
      <alignment horizontal="center" vertical="center" wrapText="1"/>
      <protection locked="0"/>
    </xf>
    <xf numFmtId="0" fontId="2" fillId="0" borderId="10" xfId="0" applyFont="1" applyBorder="1" applyAlignment="1" applyProtection="1">
      <alignment vertical="center" wrapText="1"/>
      <protection/>
    </xf>
    <xf numFmtId="0" fontId="5" fillId="0" borderId="10" xfId="0" applyFont="1" applyBorder="1" applyAlignment="1" applyProtection="1">
      <alignment horizontal="center" vertical="center" wrapText="1"/>
      <protection/>
    </xf>
    <xf numFmtId="0" fontId="19" fillId="0" borderId="50" xfId="0" applyFont="1" applyBorder="1" applyAlignment="1" applyProtection="1">
      <alignment vertical="top" wrapText="1"/>
      <protection/>
    </xf>
    <xf numFmtId="0" fontId="19" fillId="0" borderId="62" xfId="0" applyFont="1" applyBorder="1" applyAlignment="1" applyProtection="1">
      <alignment vertical="top" wrapText="1"/>
      <protection/>
    </xf>
    <xf numFmtId="0" fontId="5" fillId="0" borderId="19" xfId="0" applyFont="1" applyBorder="1" applyAlignment="1" applyProtection="1">
      <alignment vertical="top" wrapText="1"/>
      <protection/>
    </xf>
    <xf numFmtId="49" fontId="2" fillId="34" borderId="41" xfId="0" applyNumberFormat="1" applyFont="1" applyFill="1" applyBorder="1" applyAlignment="1" applyProtection="1">
      <alignment horizontal="center" vertical="center" wrapText="1"/>
      <protection/>
    </xf>
    <xf numFmtId="49" fontId="1" fillId="34" borderId="40" xfId="0" applyNumberFormat="1" applyFont="1" applyFill="1" applyBorder="1" applyAlignment="1" applyProtection="1">
      <alignment horizontal="center" vertical="center"/>
      <protection/>
    </xf>
    <xf numFmtId="49" fontId="1" fillId="34" borderId="67" xfId="0" applyNumberFormat="1" applyFont="1" applyFill="1" applyBorder="1" applyAlignment="1" applyProtection="1">
      <alignment horizontal="center" vertical="center"/>
      <protection/>
    </xf>
    <xf numFmtId="49" fontId="2" fillId="34" borderId="34" xfId="0" applyNumberFormat="1" applyFont="1" applyFill="1" applyBorder="1" applyAlignment="1" applyProtection="1">
      <alignment horizontal="center" vertical="center" wrapText="1"/>
      <protection/>
    </xf>
    <xf numFmtId="0" fontId="0" fillId="0" borderId="15" xfId="0" applyBorder="1" applyAlignment="1" applyProtection="1">
      <alignment horizontal="center" vertical="center"/>
      <protection/>
    </xf>
    <xf numFmtId="0" fontId="0" fillId="0" borderId="36" xfId="0" applyBorder="1" applyAlignment="1" applyProtection="1">
      <alignment horizontal="center" vertical="center"/>
      <protection/>
    </xf>
    <xf numFmtId="0" fontId="0" fillId="0" borderId="44" xfId="0" applyBorder="1" applyAlignment="1" applyProtection="1">
      <alignment horizontal="center" vertical="center"/>
      <protection/>
    </xf>
    <xf numFmtId="0" fontId="0" fillId="0" borderId="37" xfId="0" applyBorder="1" applyAlignment="1" applyProtection="1">
      <alignment horizontal="center" vertical="center"/>
      <protection/>
    </xf>
    <xf numFmtId="0" fontId="0" fillId="0" borderId="46" xfId="0" applyBorder="1" applyAlignment="1" applyProtection="1">
      <alignment horizontal="center" vertical="center"/>
      <protection/>
    </xf>
    <xf numFmtId="0" fontId="2" fillId="34" borderId="77" xfId="0" applyNumberFormat="1" applyFont="1" applyFill="1" applyBorder="1" applyAlignment="1" applyProtection="1">
      <alignment horizontal="center" vertical="center" wrapText="1"/>
      <protection/>
    </xf>
    <xf numFmtId="0" fontId="2" fillId="34" borderId="67" xfId="0" applyNumberFormat="1" applyFont="1" applyFill="1" applyBorder="1" applyAlignment="1" applyProtection="1">
      <alignment horizontal="center" vertical="center" wrapText="1"/>
      <protection/>
    </xf>
    <xf numFmtId="49" fontId="2" fillId="0" borderId="10" xfId="0" applyNumberFormat="1" applyFont="1" applyBorder="1" applyAlignment="1" applyProtection="1">
      <alignment vertical="center"/>
      <protection/>
    </xf>
    <xf numFmtId="0" fontId="0" fillId="0" borderId="62" xfId="0" applyBorder="1" applyAlignment="1">
      <alignment horizontal="left" vertical="center"/>
    </xf>
    <xf numFmtId="0" fontId="0" fillId="0" borderId="17" xfId="0" applyBorder="1" applyAlignment="1">
      <alignment horizontal="left" vertical="center"/>
    </xf>
    <xf numFmtId="49" fontId="2" fillId="34" borderId="77" xfId="0" applyNumberFormat="1" applyFont="1" applyFill="1" applyBorder="1" applyAlignment="1" applyProtection="1">
      <alignment horizontal="center" vertical="center" wrapText="1"/>
      <protection/>
    </xf>
    <xf numFmtId="49" fontId="2" fillId="34" borderId="67" xfId="0" applyNumberFormat="1" applyFont="1" applyFill="1" applyBorder="1" applyAlignment="1" applyProtection="1">
      <alignment horizontal="center" vertical="center" wrapText="1"/>
      <protection/>
    </xf>
    <xf numFmtId="49" fontId="2" fillId="34" borderId="70" xfId="0" applyNumberFormat="1" applyFont="1" applyFill="1" applyBorder="1" applyAlignment="1" applyProtection="1">
      <alignment horizontal="center" vertical="center"/>
      <protection/>
    </xf>
    <xf numFmtId="49" fontId="2" fillId="34" borderId="68" xfId="0" applyNumberFormat="1" applyFont="1" applyFill="1" applyBorder="1" applyAlignment="1" applyProtection="1">
      <alignment horizontal="center" vertical="center"/>
      <protection/>
    </xf>
    <xf numFmtId="0" fontId="2" fillId="0" borderId="0" xfId="0" applyFont="1" applyAlignment="1" applyProtection="1">
      <alignment horizontal="center" vertical="center" wrapText="1"/>
      <protection/>
    </xf>
    <xf numFmtId="0" fontId="2" fillId="0" borderId="45" xfId="0" applyFont="1" applyBorder="1" applyAlignment="1" applyProtection="1">
      <alignment horizontal="center" vertical="center" wrapText="1"/>
      <protection/>
    </xf>
    <xf numFmtId="0" fontId="2" fillId="0" borderId="62" xfId="0" applyFont="1" applyBorder="1" applyAlignment="1" applyProtection="1">
      <alignment vertical="center"/>
      <protection/>
    </xf>
    <xf numFmtId="0" fontId="0" fillId="33" borderId="62" xfId="0" applyFill="1" applyBorder="1" applyAlignment="1" applyProtection="1">
      <alignment vertical="center"/>
      <protection locked="0"/>
    </xf>
    <xf numFmtId="0" fontId="0" fillId="33" borderId="17" xfId="0" applyFill="1" applyBorder="1" applyAlignment="1" applyProtection="1">
      <alignment vertical="center"/>
      <protection locked="0"/>
    </xf>
    <xf numFmtId="0" fontId="20" fillId="0" borderId="0" xfId="0" applyFont="1" applyAlignment="1">
      <alignment horizontal="center"/>
    </xf>
  </cellXfs>
  <cellStyles count="49">
    <cellStyle name="Normal" xfId="0"/>
    <cellStyle name="20 % - zvýraznenie1" xfId="15"/>
    <cellStyle name="20 % - zvýraznenie2" xfId="16"/>
    <cellStyle name="20 % - zvýraznenie3" xfId="17"/>
    <cellStyle name="20 % - zvýraznenie4" xfId="18"/>
    <cellStyle name="20 % - zvýraznenie5" xfId="19"/>
    <cellStyle name="20 % - zvýraznenie6" xfId="20"/>
    <cellStyle name="40 % - zvýraznenie1" xfId="21"/>
    <cellStyle name="40 % - zvýraznenie2" xfId="22"/>
    <cellStyle name="40 % - zvýraznenie3" xfId="23"/>
    <cellStyle name="40 % - zvýraznenie4" xfId="24"/>
    <cellStyle name="40 % - zvýraznenie5" xfId="25"/>
    <cellStyle name="40 % - zvýraznenie6" xfId="26"/>
    <cellStyle name="60 % - zvýraznenie1" xfId="27"/>
    <cellStyle name="60 % - zvýraznenie2" xfId="28"/>
    <cellStyle name="60 % - zvýraznenie3" xfId="29"/>
    <cellStyle name="60 % - zvýraznenie4" xfId="30"/>
    <cellStyle name="60 % - zvýraznenie5" xfId="31"/>
    <cellStyle name="60 % - zvýraznenie6" xfId="32"/>
    <cellStyle name="Comma" xfId="33"/>
    <cellStyle name="Comma [0]" xfId="34"/>
    <cellStyle name="Dobrá" xfId="35"/>
    <cellStyle name="Hyperlink" xfId="36"/>
    <cellStyle name="Kontrolná bunka" xfId="37"/>
    <cellStyle name="Currency" xfId="38"/>
    <cellStyle name="Currency [0]" xfId="39"/>
    <cellStyle name="Nadpis 1" xfId="40"/>
    <cellStyle name="Nadpis 2" xfId="41"/>
    <cellStyle name="Nadpis 3" xfId="42"/>
    <cellStyle name="Nadpis 4" xfId="43"/>
    <cellStyle name="Názov" xfId="44"/>
    <cellStyle name="Neutrálna" xfId="45"/>
    <cellStyle name="Percent" xfId="46"/>
    <cellStyle name="Followed Hyperlink" xfId="47"/>
    <cellStyle name="Poznámka" xfId="48"/>
    <cellStyle name="Prepojená bunka" xfId="49"/>
    <cellStyle name="Spolu" xfId="50"/>
    <cellStyle name="Text upozornenia" xfId="51"/>
    <cellStyle name="Vstup" xfId="52"/>
    <cellStyle name="Výpočet" xfId="53"/>
    <cellStyle name="Výstup" xfId="54"/>
    <cellStyle name="Vysvetľujúci text" xfId="55"/>
    <cellStyle name="Zlá" xfId="56"/>
    <cellStyle name="Zvýraznenie1" xfId="57"/>
    <cellStyle name="Zvýraznenie2" xfId="58"/>
    <cellStyle name="Zvýraznenie3" xfId="59"/>
    <cellStyle name="Zvýraznenie4" xfId="60"/>
    <cellStyle name="Zvýraznenie5" xfId="61"/>
    <cellStyle name="Zvýraznenie6" xfId="62"/>
  </cellStyles>
  <dxfs count="2">
    <dxf>
      <font>
        <b val="0"/>
        <i val="0"/>
        <strike val="0"/>
        <color indexed="12"/>
      </font>
    </dxf>
    <dxf>
      <font>
        <b val="0"/>
        <i val="0"/>
        <strike val="0"/>
        <color indexed="1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hotelflora.sk/" TargetMode="External" /><Relationship Id="rId2" Type="http://schemas.openxmlformats.org/officeDocument/2006/relationships/hyperlink" Target="http://www.hotelflora.sk/"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indexed="10"/>
  </sheetPr>
  <dimension ref="A1:N481"/>
  <sheetViews>
    <sheetView showGridLines="0" tabSelected="1" zoomScale="115" zoomScaleNormal="115" zoomScalePageLayoutView="0" workbookViewId="0" topLeftCell="A1">
      <selection activeCell="K119" sqref="K119"/>
    </sheetView>
  </sheetViews>
  <sheetFormatPr defaultColWidth="9.140625" defaultRowHeight="12.75"/>
  <cols>
    <col min="1" max="1" width="31.28125" style="29" customWidth="1"/>
    <col min="2" max="2" width="21.140625" style="17" customWidth="1"/>
    <col min="3" max="3" width="19.28125" style="29" customWidth="1"/>
    <col min="4" max="4" width="12.421875" style="17" customWidth="1"/>
    <col min="5" max="5" width="17.28125" style="17" customWidth="1"/>
    <col min="6" max="6" width="12.28125" style="17" customWidth="1"/>
    <col min="7" max="7" width="10.28125" style="17" customWidth="1"/>
    <col min="8" max="8" width="11.7109375" style="17" bestFit="1" customWidth="1"/>
    <col min="9" max="9" width="9.7109375" style="17" customWidth="1"/>
    <col min="10" max="16384" width="9.140625" style="17" customWidth="1"/>
  </cols>
  <sheetData>
    <row r="1" spans="1:9" s="224" customFormat="1" ht="15">
      <c r="A1" s="173" t="s">
        <v>104</v>
      </c>
      <c r="B1" s="285" t="s">
        <v>288</v>
      </c>
      <c r="C1" s="286"/>
      <c r="D1" s="286"/>
      <c r="E1" s="286"/>
      <c r="F1" s="286"/>
      <c r="G1" s="223"/>
      <c r="H1" s="223"/>
      <c r="I1" s="223"/>
    </row>
    <row r="2" spans="1:9" s="224" customFormat="1" ht="17.25" customHeight="1">
      <c r="A2" s="289" t="s">
        <v>27</v>
      </c>
      <c r="B2" s="290"/>
      <c r="C2" s="290"/>
      <c r="D2" s="290"/>
      <c r="E2" s="290"/>
      <c r="F2" s="290"/>
      <c r="G2" s="290"/>
      <c r="H2" s="290"/>
      <c r="I2" s="290"/>
    </row>
    <row r="3" spans="1:9" s="224" customFormat="1" ht="18" customHeight="1">
      <c r="A3" s="226"/>
      <c r="B3" s="289" t="s">
        <v>352</v>
      </c>
      <c r="C3" s="291"/>
      <c r="D3" s="291"/>
      <c r="E3" s="291"/>
      <c r="F3" s="291"/>
      <c r="G3" s="225"/>
      <c r="H3" s="227"/>
      <c r="I3" s="225"/>
    </row>
    <row r="4" spans="1:9" ht="12.75">
      <c r="A4" s="287" t="s">
        <v>408</v>
      </c>
      <c r="B4" s="288"/>
      <c r="C4" s="101"/>
      <c r="D4" s="283"/>
      <c r="E4" s="284"/>
      <c r="F4" s="284"/>
      <c r="G4" s="284"/>
      <c r="H4" s="284"/>
      <c r="I4" s="174"/>
    </row>
    <row r="5" spans="1:9" ht="13.5" thickBot="1">
      <c r="A5" s="100"/>
      <c r="B5" s="102"/>
      <c r="C5" s="101"/>
      <c r="D5" s="283"/>
      <c r="E5" s="284"/>
      <c r="F5" s="284"/>
      <c r="G5" s="284"/>
      <c r="H5" s="284"/>
      <c r="I5" s="174"/>
    </row>
    <row r="6" spans="1:9" ht="13.5" thickBot="1">
      <c r="A6" s="103" t="s">
        <v>289</v>
      </c>
      <c r="B6" s="15" t="s">
        <v>799</v>
      </c>
      <c r="C6" s="19"/>
      <c r="D6" s="104" t="s">
        <v>415</v>
      </c>
      <c r="E6" s="251" t="s">
        <v>800</v>
      </c>
      <c r="F6" s="252"/>
      <c r="G6" s="252"/>
      <c r="H6" s="252"/>
      <c r="I6" s="253"/>
    </row>
    <row r="7" spans="1:9" s="101" customFormat="1" ht="13.5" thickBot="1">
      <c r="A7" s="166"/>
      <c r="B7" s="78"/>
      <c r="C7" s="110"/>
      <c r="D7" s="104" t="s">
        <v>776</v>
      </c>
      <c r="E7" s="251" t="s">
        <v>801</v>
      </c>
      <c r="F7" s="252"/>
      <c r="G7" s="252"/>
      <c r="H7" s="252"/>
      <c r="I7" s="253"/>
    </row>
    <row r="8" spans="1:9" ht="13.5" thickBot="1">
      <c r="A8" s="103" t="s">
        <v>109</v>
      </c>
      <c r="B8" s="138" t="s">
        <v>110</v>
      </c>
      <c r="C8" s="16" t="s">
        <v>802</v>
      </c>
      <c r="D8" s="138" t="s">
        <v>111</v>
      </c>
      <c r="E8" s="16" t="s">
        <v>803</v>
      </c>
      <c r="F8" s="136"/>
      <c r="G8" s="136"/>
      <c r="H8" s="136"/>
      <c r="I8" s="137"/>
    </row>
    <row r="9" spans="1:9" ht="13.5" customHeight="1" thickBot="1">
      <c r="A9" s="102"/>
      <c r="B9" s="20"/>
      <c r="C9" s="21"/>
      <c r="D9" s="21"/>
      <c r="E9" s="20"/>
      <c r="F9" s="20"/>
      <c r="G9" s="199"/>
      <c r="H9" s="199"/>
      <c r="I9" s="199"/>
    </row>
    <row r="10" spans="1:9" ht="13.5" thickBot="1">
      <c r="A10" s="103" t="s">
        <v>19</v>
      </c>
      <c r="B10" s="251" t="s">
        <v>804</v>
      </c>
      <c r="C10" s="292"/>
      <c r="D10" s="292"/>
      <c r="E10" s="292"/>
      <c r="F10" s="292"/>
      <c r="G10" s="292"/>
      <c r="H10" s="292"/>
      <c r="I10" s="293"/>
    </row>
    <row r="11" spans="1:9" s="22" customFormat="1" ht="13.5" customHeight="1" thickBot="1">
      <c r="A11" s="21"/>
      <c r="B11" s="21"/>
      <c r="C11" s="21"/>
      <c r="E11" s="21"/>
      <c r="F11" s="21"/>
      <c r="G11" s="21"/>
      <c r="H11" s="21"/>
      <c r="I11" s="21"/>
    </row>
    <row r="12" spans="1:9" ht="18.75" customHeight="1" thickBot="1">
      <c r="A12" s="105" t="s">
        <v>409</v>
      </c>
      <c r="B12" s="251" t="s">
        <v>805</v>
      </c>
      <c r="C12" s="308"/>
      <c r="D12" s="308"/>
      <c r="E12" s="308"/>
      <c r="F12" s="308"/>
      <c r="G12" s="308"/>
      <c r="H12" s="308"/>
      <c r="I12" s="309"/>
    </row>
    <row r="13" spans="1:9" ht="9.75" customHeight="1" thickBot="1">
      <c r="A13" s="21"/>
      <c r="B13" s="19"/>
      <c r="C13" s="19"/>
      <c r="D13" s="19"/>
      <c r="E13" s="19"/>
      <c r="F13" s="19"/>
      <c r="G13" s="19"/>
      <c r="H13" s="19"/>
      <c r="I13" s="19"/>
    </row>
    <row r="14" spans="1:9" ht="12.75">
      <c r="A14" s="99" t="s">
        <v>416</v>
      </c>
      <c r="B14" s="382"/>
      <c r="C14" s="382"/>
      <c r="D14" s="23"/>
      <c r="E14" s="23"/>
      <c r="F14" s="23"/>
      <c r="G14" s="23"/>
      <c r="H14" s="23"/>
      <c r="I14" s="24"/>
    </row>
    <row r="15" spans="1:9" ht="12.75">
      <c r="A15" s="106" t="s">
        <v>410</v>
      </c>
      <c r="B15" s="310" t="s">
        <v>806</v>
      </c>
      <c r="C15" s="311"/>
      <c r="D15" s="311"/>
      <c r="E15" s="311"/>
      <c r="F15" s="311"/>
      <c r="G15" s="311"/>
      <c r="H15" s="311"/>
      <c r="I15" s="312"/>
    </row>
    <row r="16" spans="1:9" ht="12.75">
      <c r="A16" s="106" t="s">
        <v>433</v>
      </c>
      <c r="B16" s="310" t="s">
        <v>807</v>
      </c>
      <c r="C16" s="311"/>
      <c r="D16" s="311"/>
      <c r="E16" s="311"/>
      <c r="F16" s="311"/>
      <c r="G16" s="311"/>
      <c r="H16" s="311"/>
      <c r="I16" s="312"/>
    </row>
    <row r="17" spans="1:9" ht="13.5" thickBot="1">
      <c r="A17" s="107" t="s">
        <v>403</v>
      </c>
      <c r="B17" s="383" t="s">
        <v>808</v>
      </c>
      <c r="C17" s="384"/>
      <c r="D17" s="384"/>
      <c r="E17" s="384"/>
      <c r="F17" s="384"/>
      <c r="G17" s="384"/>
      <c r="H17" s="384"/>
      <c r="I17" s="385"/>
    </row>
    <row r="18" spans="1:9" ht="9.75" customHeight="1" thickBot="1">
      <c r="A18" s="25"/>
      <c r="B18" s="19"/>
      <c r="C18" s="17"/>
      <c r="I18" s="19"/>
    </row>
    <row r="19" spans="1:9" ht="13.5" thickBot="1">
      <c r="A19" s="105"/>
      <c r="B19" s="294"/>
      <c r="C19" s="294"/>
      <c r="D19" s="294"/>
      <c r="E19" s="294"/>
      <c r="F19" s="294"/>
      <c r="G19" s="294"/>
      <c r="H19" s="294"/>
      <c r="I19" s="403"/>
    </row>
    <row r="20" spans="1:9" ht="9.75" customHeight="1" thickBot="1">
      <c r="A20" s="19"/>
      <c r="B20" s="19"/>
      <c r="C20" s="19"/>
      <c r="I20" s="19"/>
    </row>
    <row r="21" spans="1:9" ht="13.5" thickBot="1">
      <c r="A21" s="103" t="s">
        <v>417</v>
      </c>
      <c r="B21" s="108" t="s">
        <v>411</v>
      </c>
      <c r="C21" s="16" t="s">
        <v>809</v>
      </c>
      <c r="D21" s="141"/>
      <c r="E21" s="108" t="s">
        <v>412</v>
      </c>
      <c r="F21" s="251" t="s">
        <v>811</v>
      </c>
      <c r="G21" s="308"/>
      <c r="H21" s="308"/>
      <c r="I21" s="309"/>
    </row>
    <row r="22" spans="1:9" ht="9.75" customHeight="1" thickBot="1">
      <c r="A22" s="18"/>
      <c r="B22" s="18"/>
      <c r="C22" s="21"/>
      <c r="D22" s="19"/>
      <c r="E22" s="18"/>
      <c r="I22" s="19"/>
    </row>
    <row r="23" spans="1:9" ht="13.5" thickBot="1">
      <c r="A23" s="103" t="s">
        <v>418</v>
      </c>
      <c r="B23" s="108" t="s">
        <v>411</v>
      </c>
      <c r="C23" s="16" t="s">
        <v>809</v>
      </c>
      <c r="D23" s="141"/>
      <c r="E23" s="108" t="s">
        <v>412</v>
      </c>
      <c r="F23" s="251" t="s">
        <v>810</v>
      </c>
      <c r="G23" s="308"/>
      <c r="H23" s="308"/>
      <c r="I23" s="309"/>
    </row>
    <row r="24" spans="1:9" ht="13.5" thickBot="1">
      <c r="A24" s="19"/>
      <c r="B24" s="19"/>
      <c r="C24" s="19"/>
      <c r="E24" s="19"/>
      <c r="F24" s="19"/>
      <c r="G24" s="19"/>
      <c r="H24" s="19"/>
      <c r="I24" s="19"/>
    </row>
    <row r="25" spans="1:9" ht="13.5" thickBot="1">
      <c r="A25" s="105"/>
      <c r="B25" s="294"/>
      <c r="C25" s="295"/>
      <c r="D25" s="295"/>
      <c r="E25" s="295"/>
      <c r="F25" s="295"/>
      <c r="G25" s="295"/>
      <c r="H25" s="295"/>
      <c r="I25" s="296"/>
    </row>
    <row r="26" spans="1:9" ht="7.5" customHeight="1" thickBot="1">
      <c r="A26" s="18"/>
      <c r="B26" s="20"/>
      <c r="C26" s="20"/>
      <c r="D26" s="200"/>
      <c r="E26" s="200"/>
      <c r="F26" s="200"/>
      <c r="G26" s="200"/>
      <c r="H26" s="200"/>
      <c r="I26" s="200"/>
    </row>
    <row r="27" spans="1:9" ht="13.5" thickBot="1">
      <c r="A27" s="103" t="s">
        <v>490</v>
      </c>
      <c r="B27" s="364" t="s">
        <v>812</v>
      </c>
      <c r="C27" s="365"/>
      <c r="D27" s="365"/>
      <c r="E27" s="365"/>
      <c r="F27" s="365"/>
      <c r="G27" s="365"/>
      <c r="H27" s="365"/>
      <c r="I27" s="366"/>
    </row>
    <row r="28" spans="1:9" ht="9.75" customHeight="1" thickBot="1">
      <c r="A28" s="19"/>
      <c r="B28" s="19"/>
      <c r="C28" s="19"/>
      <c r="D28" s="19"/>
      <c r="E28" s="19"/>
      <c r="F28" s="19"/>
      <c r="G28" s="19"/>
      <c r="H28" s="19"/>
      <c r="I28" s="26"/>
    </row>
    <row r="29" spans="1:9" ht="13.5" thickBot="1">
      <c r="A29" s="103" t="s">
        <v>419</v>
      </c>
      <c r="B29" s="251" t="s">
        <v>813</v>
      </c>
      <c r="C29" s="307"/>
      <c r="D29" s="19"/>
      <c r="E29" s="367" t="s">
        <v>590</v>
      </c>
      <c r="F29" s="368"/>
      <c r="G29" s="251" t="s">
        <v>814</v>
      </c>
      <c r="H29" s="251"/>
      <c r="I29" s="307"/>
    </row>
    <row r="30" spans="1:9" ht="9.75" customHeight="1" thickBot="1">
      <c r="A30" s="17"/>
      <c r="B30" s="19"/>
      <c r="C30" s="19"/>
      <c r="D30" s="19"/>
      <c r="E30" s="19"/>
      <c r="F30" s="19"/>
      <c r="G30" s="19"/>
      <c r="H30" s="19"/>
      <c r="I30" s="19"/>
    </row>
    <row r="31" spans="1:9" ht="9.75" customHeight="1">
      <c r="A31" s="297" t="s">
        <v>420</v>
      </c>
      <c r="B31" s="300" t="s">
        <v>815</v>
      </c>
      <c r="C31" s="301"/>
      <c r="D31" s="301"/>
      <c r="E31" s="301"/>
      <c r="F31" s="301"/>
      <c r="G31" s="301"/>
      <c r="H31" s="301"/>
      <c r="I31" s="302"/>
    </row>
    <row r="32" spans="1:9" ht="9.75" customHeight="1">
      <c r="A32" s="298"/>
      <c r="B32" s="303"/>
      <c r="C32" s="303"/>
      <c r="D32" s="303"/>
      <c r="E32" s="303"/>
      <c r="F32" s="303"/>
      <c r="G32" s="303"/>
      <c r="H32" s="303"/>
      <c r="I32" s="304"/>
    </row>
    <row r="33" spans="1:9" ht="13.5" thickBot="1">
      <c r="A33" s="299"/>
      <c r="B33" s="305"/>
      <c r="C33" s="305"/>
      <c r="D33" s="305"/>
      <c r="E33" s="305"/>
      <c r="F33" s="305"/>
      <c r="G33" s="305"/>
      <c r="H33" s="305"/>
      <c r="I33" s="306"/>
    </row>
    <row r="34" spans="1:9" ht="13.5" thickBot="1">
      <c r="A34" s="18"/>
      <c r="B34" s="78"/>
      <c r="C34" s="123"/>
      <c r="D34" s="123"/>
      <c r="E34" s="123"/>
      <c r="F34" s="123"/>
      <c r="G34" s="123"/>
      <c r="H34" s="123"/>
      <c r="I34" s="123"/>
    </row>
    <row r="35" spans="1:9" ht="26.25" customHeight="1">
      <c r="A35" s="260" t="s">
        <v>113</v>
      </c>
      <c r="B35" s="263" t="s">
        <v>816</v>
      </c>
      <c r="C35" s="280" t="s">
        <v>218</v>
      </c>
      <c r="D35" s="281"/>
      <c r="E35" s="281"/>
      <c r="F35" s="395" t="s">
        <v>812</v>
      </c>
      <c r="G35" s="396"/>
      <c r="H35" s="396"/>
      <c r="I35" s="397"/>
    </row>
    <row r="36" spans="1:9" ht="12.75">
      <c r="A36" s="261"/>
      <c r="B36" s="264"/>
      <c r="C36" s="282"/>
      <c r="D36" s="282"/>
      <c r="E36" s="282"/>
      <c r="F36" s="398"/>
      <c r="G36" s="398"/>
      <c r="H36" s="398"/>
      <c r="I36" s="399"/>
    </row>
    <row r="37" spans="1:9" ht="12.75">
      <c r="A37" s="261"/>
      <c r="B37" s="264"/>
      <c r="C37" s="282"/>
      <c r="D37" s="282"/>
      <c r="E37" s="282"/>
      <c r="F37" s="398"/>
      <c r="G37" s="398"/>
      <c r="H37" s="398"/>
      <c r="I37" s="399"/>
    </row>
    <row r="38" spans="1:9" ht="12.75">
      <c r="A38" s="261"/>
      <c r="B38" s="264"/>
      <c r="C38" s="268" t="s">
        <v>17</v>
      </c>
      <c r="D38" s="269"/>
      <c r="E38" s="269"/>
      <c r="F38" s="272">
        <v>44315</v>
      </c>
      <c r="G38" s="273"/>
      <c r="H38" s="273"/>
      <c r="I38" s="274"/>
    </row>
    <row r="39" spans="1:9" ht="12.75">
      <c r="A39" s="261"/>
      <c r="B39" s="264"/>
      <c r="C39" s="270"/>
      <c r="D39" s="271"/>
      <c r="E39" s="271"/>
      <c r="F39" s="275"/>
      <c r="G39" s="275"/>
      <c r="H39" s="275"/>
      <c r="I39" s="276"/>
    </row>
    <row r="40" spans="1:9" ht="13.5" thickBot="1">
      <c r="A40" s="262"/>
      <c r="B40" s="265"/>
      <c r="C40" s="266" t="s">
        <v>105</v>
      </c>
      <c r="D40" s="267"/>
      <c r="E40" s="267"/>
      <c r="F40" s="277"/>
      <c r="G40" s="278"/>
      <c r="H40" s="278"/>
      <c r="I40" s="279"/>
    </row>
    <row r="41" spans="1:9" ht="13.5" thickBot="1">
      <c r="A41" s="201"/>
      <c r="B41" s="202"/>
      <c r="C41" s="202"/>
      <c r="D41" s="202"/>
      <c r="E41" s="202"/>
      <c r="F41" s="202"/>
      <c r="G41" s="202"/>
      <c r="H41" s="202"/>
      <c r="I41" s="202"/>
    </row>
    <row r="42" spans="1:9" ht="12.75">
      <c r="A42" s="404" t="s">
        <v>257</v>
      </c>
      <c r="B42" s="254" t="s">
        <v>853</v>
      </c>
      <c r="C42" s="254"/>
      <c r="D42" s="254"/>
      <c r="E42" s="254"/>
      <c r="F42" s="254"/>
      <c r="G42" s="254"/>
      <c r="H42" s="254"/>
      <c r="I42" s="255"/>
    </row>
    <row r="43" spans="1:14" ht="12.75">
      <c r="A43" s="405"/>
      <c r="B43" s="256"/>
      <c r="C43" s="256"/>
      <c r="D43" s="256"/>
      <c r="E43" s="256"/>
      <c r="F43" s="256"/>
      <c r="G43" s="256"/>
      <c r="H43" s="256"/>
      <c r="I43" s="257"/>
      <c r="J43" s="19"/>
      <c r="K43" s="19"/>
      <c r="L43" s="19"/>
      <c r="M43" s="19"/>
      <c r="N43" s="19"/>
    </row>
    <row r="44" spans="1:14" ht="12.75">
      <c r="A44" s="405"/>
      <c r="B44" s="256"/>
      <c r="C44" s="256"/>
      <c r="D44" s="256"/>
      <c r="E44" s="256"/>
      <c r="F44" s="256"/>
      <c r="G44" s="256"/>
      <c r="H44" s="256"/>
      <c r="I44" s="257"/>
      <c r="J44" s="19"/>
      <c r="K44" s="19"/>
      <c r="L44" s="19"/>
      <c r="M44" s="19"/>
      <c r="N44" s="19"/>
    </row>
    <row r="45" spans="1:14" ht="12.75">
      <c r="A45" s="405"/>
      <c r="B45" s="256"/>
      <c r="C45" s="256"/>
      <c r="D45" s="256"/>
      <c r="E45" s="256"/>
      <c r="F45" s="256"/>
      <c r="G45" s="256"/>
      <c r="H45" s="256"/>
      <c r="I45" s="257"/>
      <c r="J45" s="19"/>
      <c r="K45" s="19"/>
      <c r="L45" s="19"/>
      <c r="M45" s="19"/>
      <c r="N45" s="19"/>
    </row>
    <row r="46" spans="1:14" ht="12.75">
      <c r="A46" s="405"/>
      <c r="B46" s="256"/>
      <c r="C46" s="256"/>
      <c r="D46" s="256"/>
      <c r="E46" s="256"/>
      <c r="F46" s="256"/>
      <c r="G46" s="256"/>
      <c r="H46" s="256"/>
      <c r="I46" s="257"/>
      <c r="J46" s="19"/>
      <c r="K46" s="19"/>
      <c r="L46" s="19"/>
      <c r="M46" s="19"/>
      <c r="N46" s="19"/>
    </row>
    <row r="47" spans="1:14" ht="12.75">
      <c r="A47" s="405"/>
      <c r="B47" s="256"/>
      <c r="C47" s="256"/>
      <c r="D47" s="256"/>
      <c r="E47" s="256"/>
      <c r="F47" s="256"/>
      <c r="G47" s="256"/>
      <c r="H47" s="256"/>
      <c r="I47" s="257"/>
      <c r="J47" s="19"/>
      <c r="K47" s="19"/>
      <c r="L47" s="19"/>
      <c r="M47" s="19"/>
      <c r="N47" s="19"/>
    </row>
    <row r="48" spans="1:14" ht="13.5" thickBot="1">
      <c r="A48" s="406"/>
      <c r="B48" s="258"/>
      <c r="C48" s="258"/>
      <c r="D48" s="258"/>
      <c r="E48" s="258"/>
      <c r="F48" s="258"/>
      <c r="G48" s="258"/>
      <c r="H48" s="258"/>
      <c r="I48" s="259"/>
      <c r="J48" s="19"/>
      <c r="K48" s="19"/>
      <c r="L48" s="19"/>
      <c r="M48" s="19"/>
      <c r="N48" s="19"/>
    </row>
    <row r="49" spans="1:9" ht="12.75">
      <c r="A49" s="110"/>
      <c r="B49" s="110"/>
      <c r="C49" s="153"/>
      <c r="D49" s="27"/>
      <c r="E49" s="27"/>
      <c r="F49" s="19"/>
      <c r="G49" s="19"/>
      <c r="H49" s="19"/>
      <c r="I49" s="19"/>
    </row>
    <row r="50" spans="1:9" ht="12.75">
      <c r="A50" s="287" t="s">
        <v>232</v>
      </c>
      <c r="B50" s="369"/>
      <c r="C50" s="369"/>
      <c r="D50" s="19"/>
      <c r="E50" s="19"/>
      <c r="F50" s="19"/>
      <c r="G50" s="19"/>
      <c r="H50" s="19"/>
      <c r="I50" s="19"/>
    </row>
    <row r="51" spans="1:9" ht="12.75">
      <c r="A51" s="100"/>
      <c r="B51" s="203"/>
      <c r="C51" s="203"/>
      <c r="D51" s="19"/>
      <c r="E51" s="19"/>
      <c r="F51" s="19"/>
      <c r="G51" s="19"/>
      <c r="H51" s="19"/>
      <c r="I51" s="19"/>
    </row>
    <row r="52" spans="1:9" ht="15.75" customHeight="1">
      <c r="A52" s="536" t="s">
        <v>429</v>
      </c>
      <c r="B52" s="537"/>
      <c r="C52" s="537"/>
      <c r="D52" s="537"/>
      <c r="E52" s="537"/>
      <c r="F52" s="538"/>
      <c r="G52" s="539" t="s">
        <v>822</v>
      </c>
      <c r="H52" s="540"/>
      <c r="I52" s="541"/>
    </row>
    <row r="53" spans="1:9" ht="13.5" thickBot="1">
      <c r="A53" s="100"/>
      <c r="B53" s="203"/>
      <c r="C53" s="203"/>
      <c r="D53" s="19"/>
      <c r="E53" s="19"/>
      <c r="F53" s="19"/>
      <c r="G53" s="19"/>
      <c r="H53" s="19"/>
      <c r="I53" s="19"/>
    </row>
    <row r="54" spans="1:9" ht="13.5" thickBot="1">
      <c r="A54" s="318" t="s">
        <v>290</v>
      </c>
      <c r="B54" s="319"/>
      <c r="C54" s="324" t="s">
        <v>252</v>
      </c>
      <c r="D54" s="324"/>
      <c r="E54" s="324"/>
      <c r="F54" s="320" t="s">
        <v>566</v>
      </c>
      <c r="G54" s="320"/>
      <c r="H54" s="320"/>
      <c r="I54" s="321"/>
    </row>
    <row r="55" spans="1:9" ht="12.75" customHeight="1">
      <c r="A55" s="561" t="s">
        <v>59</v>
      </c>
      <c r="B55" s="562"/>
      <c r="C55" s="322" t="s">
        <v>253</v>
      </c>
      <c r="D55" s="323"/>
      <c r="E55" s="323"/>
      <c r="F55" s="362" t="s">
        <v>233</v>
      </c>
      <c r="G55" s="362"/>
      <c r="H55" s="362"/>
      <c r="I55" s="363"/>
    </row>
    <row r="56" spans="1:9" ht="12.75">
      <c r="A56" s="563"/>
      <c r="B56" s="564"/>
      <c r="C56" s="325" t="s">
        <v>254</v>
      </c>
      <c r="D56" s="326"/>
      <c r="E56" s="326"/>
      <c r="F56" s="327" t="s">
        <v>234</v>
      </c>
      <c r="G56" s="327"/>
      <c r="H56" s="327"/>
      <c r="I56" s="328"/>
    </row>
    <row r="57" spans="1:9" ht="12.75">
      <c r="A57" s="563"/>
      <c r="B57" s="564"/>
      <c r="C57" s="325" t="s">
        <v>491</v>
      </c>
      <c r="D57" s="326"/>
      <c r="E57" s="326"/>
      <c r="F57" s="327" t="s">
        <v>567</v>
      </c>
      <c r="G57" s="327"/>
      <c r="H57" s="327"/>
      <c r="I57" s="328"/>
    </row>
    <row r="58" spans="1:9" ht="12.75">
      <c r="A58" s="563" t="s">
        <v>773</v>
      </c>
      <c r="B58" s="564"/>
      <c r="C58" s="325" t="s">
        <v>489</v>
      </c>
      <c r="D58" s="326"/>
      <c r="E58" s="326"/>
      <c r="F58" s="327" t="s">
        <v>455</v>
      </c>
      <c r="G58" s="327"/>
      <c r="H58" s="327"/>
      <c r="I58" s="328"/>
    </row>
    <row r="59" spans="1:9" ht="25.5" customHeight="1">
      <c r="A59" s="563"/>
      <c r="B59" s="564"/>
      <c r="C59" s="325" t="s">
        <v>255</v>
      </c>
      <c r="D59" s="326"/>
      <c r="E59" s="326"/>
      <c r="F59" s="327" t="s">
        <v>235</v>
      </c>
      <c r="G59" s="327"/>
      <c r="H59" s="327"/>
      <c r="I59" s="328"/>
    </row>
    <row r="60" spans="1:9" ht="18" customHeight="1">
      <c r="A60" s="563"/>
      <c r="B60" s="564"/>
      <c r="C60" s="417" t="s">
        <v>256</v>
      </c>
      <c r="D60" s="418"/>
      <c r="E60" s="419"/>
      <c r="F60" s="386" t="s">
        <v>236</v>
      </c>
      <c r="G60" s="386"/>
      <c r="H60" s="386"/>
      <c r="I60" s="387"/>
    </row>
    <row r="61" spans="1:9" ht="13.5" thickBot="1">
      <c r="A61" s="565"/>
      <c r="B61" s="566"/>
      <c r="C61" s="420"/>
      <c r="D61" s="421"/>
      <c r="E61" s="422"/>
      <c r="F61" s="388"/>
      <c r="G61" s="388"/>
      <c r="H61" s="388"/>
      <c r="I61" s="389"/>
    </row>
    <row r="62" spans="1:9" ht="13.5" thickBot="1">
      <c r="A62" s="154" t="s">
        <v>61</v>
      </c>
      <c r="B62" s="155"/>
      <c r="C62" s="153"/>
      <c r="D62" s="153"/>
      <c r="E62" s="153"/>
      <c r="F62" s="110"/>
      <c r="G62" s="110"/>
      <c r="H62" s="110"/>
      <c r="I62" s="110"/>
    </row>
    <row r="63" spans="1:9" ht="12.75">
      <c r="A63" s="380" t="s">
        <v>291</v>
      </c>
      <c r="B63" s="381"/>
      <c r="C63" s="381" t="s">
        <v>252</v>
      </c>
      <c r="D63" s="407"/>
      <c r="E63" s="407"/>
      <c r="F63" s="465" t="s">
        <v>566</v>
      </c>
      <c r="G63" s="465"/>
      <c r="H63" s="465"/>
      <c r="I63" s="466"/>
    </row>
    <row r="64" spans="1:9" ht="12.75">
      <c r="A64" s="423" t="s">
        <v>60</v>
      </c>
      <c r="B64" s="424"/>
      <c r="C64" s="432" t="s">
        <v>74</v>
      </c>
      <c r="D64" s="433"/>
      <c r="E64" s="434"/>
      <c r="F64" s="427" t="s">
        <v>38</v>
      </c>
      <c r="G64" s="428"/>
      <c r="H64" s="428"/>
      <c r="I64" s="387"/>
    </row>
    <row r="65" spans="1:9" ht="21" customHeight="1">
      <c r="A65" s="390" t="s">
        <v>247</v>
      </c>
      <c r="B65" s="391"/>
      <c r="C65" s="435"/>
      <c r="D65" s="435"/>
      <c r="E65" s="436"/>
      <c r="F65" s="429"/>
      <c r="G65" s="430"/>
      <c r="H65" s="430"/>
      <c r="I65" s="431"/>
    </row>
    <row r="66" spans="1:9" ht="90.75" customHeight="1">
      <c r="A66" s="392"/>
      <c r="B66" s="391"/>
      <c r="C66" s="373" t="s">
        <v>75</v>
      </c>
      <c r="D66" s="374"/>
      <c r="E66" s="374"/>
      <c r="F66" s="393" t="s">
        <v>39</v>
      </c>
      <c r="G66" s="393"/>
      <c r="H66" s="393"/>
      <c r="I66" s="394"/>
    </row>
    <row r="67" spans="1:9" ht="21.75" customHeight="1">
      <c r="A67" s="400" t="s">
        <v>62</v>
      </c>
      <c r="B67" s="401"/>
      <c r="C67" s="373" t="s">
        <v>63</v>
      </c>
      <c r="D67" s="374"/>
      <c r="E67" s="374"/>
      <c r="F67" s="393" t="s">
        <v>40</v>
      </c>
      <c r="G67" s="393"/>
      <c r="H67" s="393"/>
      <c r="I67" s="394"/>
    </row>
    <row r="68" spans="1:9" ht="21.75" customHeight="1">
      <c r="A68" s="169"/>
      <c r="B68" s="168"/>
      <c r="C68" s="373" t="s">
        <v>64</v>
      </c>
      <c r="D68" s="374"/>
      <c r="E68" s="374"/>
      <c r="F68" s="393" t="s">
        <v>41</v>
      </c>
      <c r="G68" s="393"/>
      <c r="H68" s="393"/>
      <c r="I68" s="394"/>
    </row>
    <row r="69" spans="1:9" ht="21.75" customHeight="1" thickBot="1">
      <c r="A69" s="170"/>
      <c r="B69" s="171"/>
      <c r="C69" s="415" t="s">
        <v>65</v>
      </c>
      <c r="D69" s="416"/>
      <c r="E69" s="416"/>
      <c r="F69" s="425" t="s">
        <v>42</v>
      </c>
      <c r="G69" s="425"/>
      <c r="H69" s="425"/>
      <c r="I69" s="426"/>
    </row>
    <row r="70" spans="1:9" ht="13.5" thickBot="1">
      <c r="A70" s="378"/>
      <c r="B70" s="379"/>
      <c r="C70" s="379"/>
      <c r="D70" s="379"/>
      <c r="E70" s="379"/>
      <c r="F70" s="379"/>
      <c r="G70" s="379"/>
      <c r="H70" s="379"/>
      <c r="I70" s="379"/>
    </row>
    <row r="71" spans="1:9" ht="13.5" thickBot="1">
      <c r="A71" s="367" t="s">
        <v>37</v>
      </c>
      <c r="B71" s="368"/>
      <c r="C71" s="375"/>
      <c r="D71" s="376"/>
      <c r="E71" s="377"/>
      <c r="F71" s="98" t="s">
        <v>817</v>
      </c>
      <c r="G71" s="19"/>
      <c r="H71" s="19"/>
      <c r="I71" s="19"/>
    </row>
    <row r="72" spans="1:9" ht="12.75">
      <c r="A72" s="288" t="s">
        <v>36</v>
      </c>
      <c r="B72" s="455"/>
      <c r="C72" s="455"/>
      <c r="D72" s="455"/>
      <c r="E72" s="455"/>
      <c r="F72" s="455"/>
      <c r="G72" s="456"/>
      <c r="H72" s="456"/>
      <c r="I72" s="456"/>
    </row>
    <row r="73" spans="1:9" ht="12.75">
      <c r="A73" s="444" t="s">
        <v>463</v>
      </c>
      <c r="B73" s="445"/>
      <c r="C73" s="445"/>
      <c r="D73" s="445"/>
      <c r="E73" s="445"/>
      <c r="F73" s="445"/>
      <c r="G73" s="445"/>
      <c r="H73" s="445"/>
      <c r="I73" s="445"/>
    </row>
    <row r="74" spans="1:9" ht="12.75">
      <c r="A74" s="446"/>
      <c r="B74" s="446"/>
      <c r="C74" s="446"/>
      <c r="D74" s="446"/>
      <c r="E74" s="446"/>
      <c r="F74" s="446"/>
      <c r="G74" s="446"/>
      <c r="H74" s="446"/>
      <c r="I74" s="446"/>
    </row>
    <row r="75" spans="1:9" ht="13.5" thickBot="1">
      <c r="A75" s="593" t="s">
        <v>769</v>
      </c>
      <c r="B75" s="593"/>
      <c r="C75" s="593"/>
      <c r="D75" s="593"/>
      <c r="E75" s="593"/>
      <c r="F75" s="593"/>
      <c r="G75" s="593"/>
      <c r="H75" s="593"/>
      <c r="I75" s="593"/>
    </row>
    <row r="76" spans="1:9" ht="13.5" thickBot="1">
      <c r="A76" s="367" t="s">
        <v>537</v>
      </c>
      <c r="B76" s="375"/>
      <c r="C76" s="375"/>
      <c r="D76" s="375"/>
      <c r="E76" s="375"/>
      <c r="F76" s="375"/>
      <c r="G76" s="375"/>
      <c r="H76" s="375"/>
      <c r="I76" s="402"/>
    </row>
    <row r="77" spans="1:9" ht="12.75">
      <c r="A77" s="408" t="s">
        <v>823</v>
      </c>
      <c r="B77" s="409"/>
      <c r="C77" s="410"/>
      <c r="D77" s="410"/>
      <c r="E77" s="410"/>
      <c r="F77" s="410"/>
      <c r="G77" s="410"/>
      <c r="H77" s="410"/>
      <c r="I77" s="411"/>
    </row>
    <row r="78" spans="1:9" ht="13.5" thickBot="1">
      <c r="A78" s="412"/>
      <c r="B78" s="413"/>
      <c r="C78" s="413"/>
      <c r="D78" s="413"/>
      <c r="E78" s="413"/>
      <c r="F78" s="413"/>
      <c r="G78" s="413"/>
      <c r="H78" s="413"/>
      <c r="I78" s="414"/>
    </row>
    <row r="79" spans="1:9" ht="13.5" thickBot="1">
      <c r="A79" s="204"/>
      <c r="B79" s="204"/>
      <c r="C79" s="204"/>
      <c r="D79" s="204"/>
      <c r="E79" s="204"/>
      <c r="F79" s="204"/>
      <c r="G79" s="204"/>
      <c r="H79" s="204"/>
      <c r="I79" s="204"/>
    </row>
    <row r="80" spans="1:9" ht="13.5" thickBot="1">
      <c r="A80" s="109" t="s">
        <v>535</v>
      </c>
      <c r="B80" s="186" t="s">
        <v>824</v>
      </c>
      <c r="C80" s="204"/>
      <c r="D80" s="204"/>
      <c r="E80" s="204"/>
      <c r="F80" s="204"/>
      <c r="G80" s="204"/>
      <c r="H80" s="204"/>
      <c r="I80" s="204"/>
    </row>
    <row r="81" spans="1:9" ht="12.75">
      <c r="A81" s="204"/>
      <c r="B81" s="204"/>
      <c r="C81" s="204"/>
      <c r="D81" s="204"/>
      <c r="E81" s="204"/>
      <c r="F81" s="204"/>
      <c r="G81" s="204"/>
      <c r="H81" s="204"/>
      <c r="I81" s="204"/>
    </row>
    <row r="82" spans="1:9" ht="13.5" thickBot="1">
      <c r="A82" s="156"/>
      <c r="B82" s="204"/>
      <c r="C82" s="204"/>
      <c r="D82" s="204"/>
      <c r="E82" s="204"/>
      <c r="F82" s="204"/>
      <c r="G82" s="204"/>
      <c r="H82" s="204"/>
      <c r="I82" s="204"/>
    </row>
    <row r="83" spans="1:9" ht="13.5" thickBot="1">
      <c r="A83" s="367" t="s">
        <v>73</v>
      </c>
      <c r="B83" s="368"/>
      <c r="C83" s="368"/>
      <c r="D83" s="376"/>
      <c r="E83" s="376"/>
      <c r="F83" s="377"/>
      <c r="G83" s="167" t="s">
        <v>818</v>
      </c>
      <c r="H83" s="110"/>
      <c r="I83" s="110"/>
    </row>
    <row r="84" spans="1:9" ht="6" customHeight="1" thickBot="1">
      <c r="A84" s="102"/>
      <c r="B84" s="102"/>
      <c r="C84" s="102"/>
      <c r="D84" s="110"/>
      <c r="E84" s="110"/>
      <c r="F84" s="110"/>
      <c r="G84" s="110"/>
      <c r="H84" s="110"/>
      <c r="I84" s="110"/>
    </row>
    <row r="85" spans="1:9" ht="12.75">
      <c r="A85" s="260" t="s">
        <v>292</v>
      </c>
      <c r="B85" s="449"/>
      <c r="C85" s="441" t="s">
        <v>74</v>
      </c>
      <c r="D85" s="442"/>
      <c r="E85" s="443"/>
      <c r="F85" s="452" t="s">
        <v>43</v>
      </c>
      <c r="G85" s="453"/>
      <c r="H85" s="453"/>
      <c r="I85" s="454"/>
    </row>
    <row r="86" spans="1:9" ht="13.5" customHeight="1">
      <c r="A86" s="392"/>
      <c r="B86" s="391"/>
      <c r="C86" s="435"/>
      <c r="D86" s="435"/>
      <c r="E86" s="436"/>
      <c r="F86" s="429"/>
      <c r="G86" s="430"/>
      <c r="H86" s="430"/>
      <c r="I86" s="431"/>
    </row>
    <row r="87" spans="1:9" ht="12.75">
      <c r="A87" s="392"/>
      <c r="B87" s="391"/>
      <c r="C87" s="373" t="s">
        <v>75</v>
      </c>
      <c r="D87" s="374"/>
      <c r="E87" s="374"/>
      <c r="F87" s="393" t="s">
        <v>44</v>
      </c>
      <c r="G87" s="393"/>
      <c r="H87" s="393"/>
      <c r="I87" s="394"/>
    </row>
    <row r="88" spans="1:9" ht="12.75">
      <c r="A88" s="392"/>
      <c r="B88" s="391"/>
      <c r="C88" s="373" t="s">
        <v>63</v>
      </c>
      <c r="D88" s="374"/>
      <c r="E88" s="374"/>
      <c r="F88" s="393" t="s">
        <v>45</v>
      </c>
      <c r="G88" s="393"/>
      <c r="H88" s="393"/>
      <c r="I88" s="394"/>
    </row>
    <row r="89" spans="1:9" ht="12.75">
      <c r="A89" s="392"/>
      <c r="B89" s="391"/>
      <c r="C89" s="373" t="s">
        <v>64</v>
      </c>
      <c r="D89" s="374"/>
      <c r="E89" s="374"/>
      <c r="F89" s="393" t="s">
        <v>46</v>
      </c>
      <c r="G89" s="393"/>
      <c r="H89" s="393"/>
      <c r="I89" s="394"/>
    </row>
    <row r="90" spans="1:9" ht="13.5" thickBot="1">
      <c r="A90" s="450"/>
      <c r="B90" s="451"/>
      <c r="C90" s="415" t="s">
        <v>65</v>
      </c>
      <c r="D90" s="416"/>
      <c r="E90" s="416"/>
      <c r="F90" s="425" t="s">
        <v>47</v>
      </c>
      <c r="G90" s="425"/>
      <c r="H90" s="425"/>
      <c r="I90" s="426"/>
    </row>
    <row r="91" spans="1:9" ht="12.75">
      <c r="A91" s="205"/>
      <c r="B91" s="205"/>
      <c r="C91" s="155"/>
      <c r="D91" s="155"/>
      <c r="E91" s="155"/>
      <c r="F91" s="110"/>
      <c r="G91" s="110"/>
      <c r="H91" s="110"/>
      <c r="I91" s="206"/>
    </row>
    <row r="92" spans="1:9" ht="12.75">
      <c r="A92" s="463" t="s">
        <v>114</v>
      </c>
      <c r="B92" s="464"/>
      <c r="C92" s="464"/>
      <c r="D92" s="464"/>
      <c r="E92" s="464"/>
      <c r="F92" s="464"/>
      <c r="G92" s="464"/>
      <c r="H92" s="464"/>
      <c r="I92" s="464"/>
    </row>
    <row r="93" spans="1:9" ht="12.75">
      <c r="A93" s="464"/>
      <c r="B93" s="464"/>
      <c r="C93" s="464"/>
      <c r="D93" s="464"/>
      <c r="E93" s="464"/>
      <c r="F93" s="464"/>
      <c r="G93" s="464"/>
      <c r="H93" s="464"/>
      <c r="I93" s="464"/>
    </row>
    <row r="94" spans="1:9" ht="12.75">
      <c r="A94" s="464"/>
      <c r="B94" s="464"/>
      <c r="C94" s="464"/>
      <c r="D94" s="464"/>
      <c r="E94" s="464"/>
      <c r="F94" s="464"/>
      <c r="G94" s="464"/>
      <c r="H94" s="464"/>
      <c r="I94" s="464"/>
    </row>
    <row r="95" spans="1:9" ht="12.75">
      <c r="A95" s="464"/>
      <c r="B95" s="464"/>
      <c r="C95" s="464"/>
      <c r="D95" s="464"/>
      <c r="E95" s="464"/>
      <c r="F95" s="464"/>
      <c r="G95" s="464"/>
      <c r="H95" s="464"/>
      <c r="I95" s="464"/>
    </row>
    <row r="96" spans="1:9" ht="12.75">
      <c r="A96" s="207"/>
      <c r="B96" s="207"/>
      <c r="C96" s="207"/>
      <c r="D96" s="207"/>
      <c r="E96" s="207"/>
      <c r="F96" s="207"/>
      <c r="G96" s="207"/>
      <c r="H96" s="207"/>
      <c r="I96" s="207"/>
    </row>
    <row r="97" spans="1:9" ht="18" customHeight="1">
      <c r="A97" s="447" t="s">
        <v>293</v>
      </c>
      <c r="B97" s="448"/>
      <c r="C97" s="448"/>
      <c r="D97" s="448"/>
      <c r="E97" s="448"/>
      <c r="F97" s="448"/>
      <c r="G97" s="448"/>
      <c r="H97" s="448"/>
      <c r="I97" s="448"/>
    </row>
    <row r="98" spans="1:9" ht="18" customHeight="1">
      <c r="A98" s="208"/>
      <c r="B98" s="172"/>
      <c r="C98" s="172"/>
      <c r="D98" s="172"/>
      <c r="E98" s="172"/>
      <c r="F98" s="172"/>
      <c r="G98" s="172"/>
      <c r="H98" s="172"/>
      <c r="I98" s="172"/>
    </row>
    <row r="99" spans="1:9" ht="12.75">
      <c r="A99" s="546" t="s">
        <v>294</v>
      </c>
      <c r="B99" s="547"/>
      <c r="C99" s="547"/>
      <c r="D99" s="547"/>
      <c r="E99" s="547"/>
      <c r="F99" s="547"/>
      <c r="G99" s="547"/>
      <c r="H99" s="547"/>
      <c r="I99" s="547"/>
    </row>
    <row r="100" spans="1:9" ht="12.75">
      <c r="A100" s="547"/>
      <c r="B100" s="547"/>
      <c r="C100" s="547"/>
      <c r="D100" s="547"/>
      <c r="E100" s="547"/>
      <c r="F100" s="547"/>
      <c r="G100" s="547"/>
      <c r="H100" s="547"/>
      <c r="I100" s="547"/>
    </row>
    <row r="101" spans="1:9" ht="12.75">
      <c r="A101" s="548"/>
      <c r="B101" s="548"/>
      <c r="C101" s="548"/>
      <c r="D101" s="548"/>
      <c r="E101" s="548"/>
      <c r="F101" s="548"/>
      <c r="G101" s="548"/>
      <c r="H101" s="548"/>
      <c r="I101" s="548"/>
    </row>
    <row r="102" spans="1:9" ht="12.75">
      <c r="A102" s="119" t="s">
        <v>88</v>
      </c>
      <c r="B102" s="78"/>
      <c r="C102" s="78"/>
      <c r="D102" s="78"/>
      <c r="E102" s="140"/>
      <c r="F102" s="140"/>
      <c r="G102" s="78"/>
      <c r="H102" s="78"/>
      <c r="I102" s="78"/>
    </row>
    <row r="103" spans="1:9" ht="12.75">
      <c r="A103" s="457" t="s">
        <v>76</v>
      </c>
      <c r="B103" s="458"/>
      <c r="C103" s="458"/>
      <c r="D103" s="458"/>
      <c r="E103" s="458"/>
      <c r="F103" s="458"/>
      <c r="G103" s="458"/>
      <c r="H103" s="458"/>
      <c r="I103" s="459"/>
    </row>
    <row r="104" spans="1:9" ht="12.75">
      <c r="A104" s="370"/>
      <c r="B104" s="371"/>
      <c r="C104" s="371"/>
      <c r="D104" s="371"/>
      <c r="E104" s="371"/>
      <c r="F104" s="371"/>
      <c r="G104" s="371"/>
      <c r="H104" s="371"/>
      <c r="I104" s="372"/>
    </row>
    <row r="105" spans="1:9" ht="12.75">
      <c r="A105" s="460"/>
      <c r="B105" s="461"/>
      <c r="C105" s="461"/>
      <c r="D105" s="461"/>
      <c r="E105" s="461"/>
      <c r="F105" s="461"/>
      <c r="G105" s="461"/>
      <c r="H105" s="461"/>
      <c r="I105" s="462"/>
    </row>
    <row r="106" spans="1:9" ht="12.75">
      <c r="A106" s="333" t="s">
        <v>854</v>
      </c>
      <c r="B106" s="333"/>
      <c r="C106" s="333"/>
      <c r="D106" s="333"/>
      <c r="E106" s="333"/>
      <c r="F106" s="333"/>
      <c r="G106" s="333"/>
      <c r="H106" s="333"/>
      <c r="I106" s="333"/>
    </row>
    <row r="107" spans="1:9" ht="12.75">
      <c r="A107" s="437"/>
      <c r="B107" s="437"/>
      <c r="C107" s="437"/>
      <c r="D107" s="437"/>
      <c r="E107" s="437"/>
      <c r="F107" s="437"/>
      <c r="G107" s="437"/>
      <c r="H107" s="437"/>
      <c r="I107" s="437"/>
    </row>
    <row r="108" spans="1:9" ht="12.75">
      <c r="A108" s="437"/>
      <c r="B108" s="437"/>
      <c r="C108" s="437"/>
      <c r="D108" s="437"/>
      <c r="E108" s="437"/>
      <c r="F108" s="437"/>
      <c r="G108" s="437"/>
      <c r="H108" s="437"/>
      <c r="I108" s="437"/>
    </row>
    <row r="109" spans="1:9" ht="12.75">
      <c r="A109" s="437"/>
      <c r="B109" s="437"/>
      <c r="C109" s="437"/>
      <c r="D109" s="437"/>
      <c r="E109" s="437"/>
      <c r="F109" s="437"/>
      <c r="G109" s="437"/>
      <c r="H109" s="437"/>
      <c r="I109" s="437"/>
    </row>
    <row r="110" spans="1:9" ht="12.75">
      <c r="A110" s="437"/>
      <c r="B110" s="437"/>
      <c r="C110" s="437"/>
      <c r="D110" s="437"/>
      <c r="E110" s="437"/>
      <c r="F110" s="437"/>
      <c r="G110" s="437"/>
      <c r="H110" s="437"/>
      <c r="I110" s="437"/>
    </row>
    <row r="111" spans="1:9" ht="12.75">
      <c r="A111" s="437"/>
      <c r="B111" s="437"/>
      <c r="C111" s="437"/>
      <c r="D111" s="437"/>
      <c r="E111" s="437"/>
      <c r="F111" s="437"/>
      <c r="G111" s="437"/>
      <c r="H111" s="437"/>
      <c r="I111" s="437"/>
    </row>
    <row r="112" spans="1:9" ht="12.75">
      <c r="A112" s="120"/>
      <c r="B112" s="120"/>
      <c r="C112" s="121"/>
      <c r="D112" s="121"/>
      <c r="E112" s="121"/>
      <c r="F112" s="121"/>
      <c r="G112" s="121"/>
      <c r="H112" s="121"/>
      <c r="I112" s="121"/>
    </row>
    <row r="113" spans="1:9" ht="12.75">
      <c r="A113" s="542" t="s">
        <v>80</v>
      </c>
      <c r="B113" s="543"/>
      <c r="C113" s="543"/>
      <c r="D113" s="543"/>
      <c r="E113" s="543"/>
      <c r="F113" s="543"/>
      <c r="G113" s="543"/>
      <c r="H113" s="543"/>
      <c r="I113" s="544"/>
    </row>
    <row r="114" spans="1:9" ht="12.75">
      <c r="A114" s="333" t="s">
        <v>862</v>
      </c>
      <c r="B114" s="333"/>
      <c r="C114" s="333"/>
      <c r="D114" s="333"/>
      <c r="E114" s="333"/>
      <c r="F114" s="333"/>
      <c r="G114" s="333"/>
      <c r="H114" s="333"/>
      <c r="I114" s="333"/>
    </row>
    <row r="115" spans="1:9" ht="12.75">
      <c r="A115" s="437"/>
      <c r="B115" s="437"/>
      <c r="C115" s="437"/>
      <c r="D115" s="437"/>
      <c r="E115" s="437"/>
      <c r="F115" s="437"/>
      <c r="G115" s="437"/>
      <c r="H115" s="437"/>
      <c r="I115" s="437"/>
    </row>
    <row r="116" spans="1:9" ht="12.75">
      <c r="A116" s="437"/>
      <c r="B116" s="437"/>
      <c r="C116" s="437"/>
      <c r="D116" s="437"/>
      <c r="E116" s="437"/>
      <c r="F116" s="437"/>
      <c r="G116" s="437"/>
      <c r="H116" s="437"/>
      <c r="I116" s="437"/>
    </row>
    <row r="117" spans="1:9" ht="12.75">
      <c r="A117" s="437"/>
      <c r="B117" s="437"/>
      <c r="C117" s="437"/>
      <c r="D117" s="437"/>
      <c r="E117" s="437"/>
      <c r="F117" s="437"/>
      <c r="G117" s="437"/>
      <c r="H117" s="437"/>
      <c r="I117" s="437"/>
    </row>
    <row r="118" spans="1:9" ht="12.75">
      <c r="A118" s="437"/>
      <c r="B118" s="437"/>
      <c r="C118" s="437"/>
      <c r="D118" s="437"/>
      <c r="E118" s="437"/>
      <c r="F118" s="437"/>
      <c r="G118" s="437"/>
      <c r="H118" s="437"/>
      <c r="I118" s="437"/>
    </row>
    <row r="119" spans="1:9" ht="12.75">
      <c r="A119" s="437"/>
      <c r="B119" s="437"/>
      <c r="C119" s="437"/>
      <c r="D119" s="437"/>
      <c r="E119" s="437"/>
      <c r="F119" s="437"/>
      <c r="G119" s="437"/>
      <c r="H119" s="437"/>
      <c r="I119" s="437"/>
    </row>
    <row r="120" spans="1:9" ht="12.75">
      <c r="A120" s="120"/>
      <c r="B120" s="120"/>
      <c r="C120" s="120"/>
      <c r="D120" s="120"/>
      <c r="E120" s="120"/>
      <c r="F120" s="120"/>
      <c r="G120" s="120"/>
      <c r="H120" s="120"/>
      <c r="I120" s="120"/>
    </row>
    <row r="121" spans="1:9" ht="12.75">
      <c r="A121" s="438" t="s">
        <v>77</v>
      </c>
      <c r="B121" s="439"/>
      <c r="C121" s="439"/>
      <c r="D121" s="439"/>
      <c r="E121" s="439"/>
      <c r="F121" s="439"/>
      <c r="G121" s="439"/>
      <c r="H121" s="439"/>
      <c r="I121" s="440"/>
    </row>
    <row r="122" spans="1:9" ht="12.75">
      <c r="A122" s="333" t="s">
        <v>865</v>
      </c>
      <c r="B122" s="333"/>
      <c r="C122" s="333"/>
      <c r="D122" s="333"/>
      <c r="E122" s="333"/>
      <c r="F122" s="333"/>
      <c r="G122" s="333"/>
      <c r="H122" s="333"/>
      <c r="I122" s="333"/>
    </row>
    <row r="123" spans="1:9" ht="12.75">
      <c r="A123" s="437"/>
      <c r="B123" s="437"/>
      <c r="C123" s="437"/>
      <c r="D123" s="437"/>
      <c r="E123" s="437"/>
      <c r="F123" s="437"/>
      <c r="G123" s="437"/>
      <c r="H123" s="437"/>
      <c r="I123" s="437"/>
    </row>
    <row r="124" spans="1:9" ht="12.75">
      <c r="A124" s="437"/>
      <c r="B124" s="437"/>
      <c r="C124" s="437"/>
      <c r="D124" s="437"/>
      <c r="E124" s="437"/>
      <c r="F124" s="437"/>
      <c r="G124" s="437"/>
      <c r="H124" s="437"/>
      <c r="I124" s="437"/>
    </row>
    <row r="125" spans="1:9" ht="12.75">
      <c r="A125" s="437"/>
      <c r="B125" s="437"/>
      <c r="C125" s="437"/>
      <c r="D125" s="437"/>
      <c r="E125" s="437"/>
      <c r="F125" s="437"/>
      <c r="G125" s="437"/>
      <c r="H125" s="437"/>
      <c r="I125" s="437"/>
    </row>
    <row r="126" spans="1:9" ht="12.75">
      <c r="A126" s="437"/>
      <c r="B126" s="437"/>
      <c r="C126" s="437"/>
      <c r="D126" s="437"/>
      <c r="E126" s="437"/>
      <c r="F126" s="437"/>
      <c r="G126" s="437"/>
      <c r="H126" s="437"/>
      <c r="I126" s="437"/>
    </row>
    <row r="127" spans="1:9" ht="12.75">
      <c r="A127" s="437"/>
      <c r="B127" s="437"/>
      <c r="C127" s="437"/>
      <c r="D127" s="437"/>
      <c r="E127" s="437"/>
      <c r="F127" s="437"/>
      <c r="G127" s="437"/>
      <c r="H127" s="437"/>
      <c r="I127" s="437"/>
    </row>
    <row r="128" spans="1:9" ht="12.75" customHeight="1">
      <c r="A128" s="122"/>
      <c r="B128" s="122"/>
      <c r="C128" s="122"/>
      <c r="D128" s="122"/>
      <c r="E128" s="122"/>
      <c r="F128" s="122"/>
      <c r="G128" s="122"/>
      <c r="H128" s="122"/>
      <c r="I128" s="122"/>
    </row>
    <row r="129" spans="1:9" ht="12.75" customHeight="1">
      <c r="A129" s="438" t="s">
        <v>78</v>
      </c>
      <c r="B129" s="439"/>
      <c r="C129" s="439"/>
      <c r="D129" s="439"/>
      <c r="E129" s="439"/>
      <c r="F129" s="439"/>
      <c r="G129" s="439"/>
      <c r="H129" s="439"/>
      <c r="I129" s="440"/>
    </row>
    <row r="130" spans="1:9" ht="12.75" customHeight="1">
      <c r="A130" s="333" t="s">
        <v>825</v>
      </c>
      <c r="B130" s="333"/>
      <c r="C130" s="333"/>
      <c r="D130" s="333"/>
      <c r="E130" s="333"/>
      <c r="F130" s="333"/>
      <c r="G130" s="333"/>
      <c r="H130" s="333"/>
      <c r="I130" s="333"/>
    </row>
    <row r="131" spans="1:9" ht="12.75" customHeight="1">
      <c r="A131" s="437"/>
      <c r="B131" s="437"/>
      <c r="C131" s="437"/>
      <c r="D131" s="437"/>
      <c r="E131" s="437"/>
      <c r="F131" s="437"/>
      <c r="G131" s="437"/>
      <c r="H131" s="437"/>
      <c r="I131" s="437"/>
    </row>
    <row r="132" spans="1:9" ht="12.75" customHeight="1">
      <c r="A132" s="437"/>
      <c r="B132" s="437"/>
      <c r="C132" s="437"/>
      <c r="D132" s="437"/>
      <c r="E132" s="437"/>
      <c r="F132" s="437"/>
      <c r="G132" s="437"/>
      <c r="H132" s="437"/>
      <c r="I132" s="437"/>
    </row>
    <row r="133" spans="1:9" ht="12.75" customHeight="1">
      <c r="A133" s="437"/>
      <c r="B133" s="437"/>
      <c r="C133" s="437"/>
      <c r="D133" s="437"/>
      <c r="E133" s="437"/>
      <c r="F133" s="437"/>
      <c r="G133" s="437"/>
      <c r="H133" s="437"/>
      <c r="I133" s="437"/>
    </row>
    <row r="134" spans="1:9" ht="12.75" customHeight="1">
      <c r="A134" s="437"/>
      <c r="B134" s="437"/>
      <c r="C134" s="437"/>
      <c r="D134" s="437"/>
      <c r="E134" s="437"/>
      <c r="F134" s="437"/>
      <c r="G134" s="437"/>
      <c r="H134" s="437"/>
      <c r="I134" s="437"/>
    </row>
    <row r="135" spans="1:9" ht="12.75" customHeight="1">
      <c r="A135" s="437"/>
      <c r="B135" s="437"/>
      <c r="C135" s="437"/>
      <c r="D135" s="437"/>
      <c r="E135" s="437"/>
      <c r="F135" s="437"/>
      <c r="G135" s="437"/>
      <c r="H135" s="437"/>
      <c r="I135" s="437"/>
    </row>
    <row r="136" spans="1:3" ht="12.75" customHeight="1">
      <c r="A136" s="17"/>
      <c r="C136" s="17"/>
    </row>
    <row r="137" spans="1:9" ht="12.75" customHeight="1">
      <c r="A137" s="477" t="s">
        <v>79</v>
      </c>
      <c r="B137" s="503"/>
      <c r="C137" s="503"/>
      <c r="D137" s="503"/>
      <c r="E137" s="503"/>
      <c r="F137" s="503"/>
      <c r="G137" s="503"/>
      <c r="H137" s="503"/>
      <c r="I137" s="504"/>
    </row>
    <row r="138" spans="1:9" ht="12.75" customHeight="1">
      <c r="A138" s="549"/>
      <c r="B138" s="550"/>
      <c r="C138" s="550"/>
      <c r="D138" s="550"/>
      <c r="E138" s="550"/>
      <c r="F138" s="550"/>
      <c r="G138" s="550"/>
      <c r="H138" s="550"/>
      <c r="I138" s="551"/>
    </row>
    <row r="139" spans="1:9" ht="12.75" customHeight="1">
      <c r="A139" s="333" t="s">
        <v>855</v>
      </c>
      <c r="B139" s="333"/>
      <c r="C139" s="333"/>
      <c r="D139" s="333"/>
      <c r="E139" s="333"/>
      <c r="F139" s="333"/>
      <c r="G139" s="333"/>
      <c r="H139" s="333"/>
      <c r="I139" s="333"/>
    </row>
    <row r="140" spans="1:9" ht="12.75" customHeight="1">
      <c r="A140" s="437"/>
      <c r="B140" s="437"/>
      <c r="C140" s="437"/>
      <c r="D140" s="437"/>
      <c r="E140" s="437"/>
      <c r="F140" s="437"/>
      <c r="G140" s="437"/>
      <c r="H140" s="437"/>
      <c r="I140" s="437"/>
    </row>
    <row r="141" spans="1:9" ht="12.75" customHeight="1">
      <c r="A141" s="437"/>
      <c r="B141" s="437"/>
      <c r="C141" s="437"/>
      <c r="D141" s="437"/>
      <c r="E141" s="437"/>
      <c r="F141" s="437"/>
      <c r="G141" s="437"/>
      <c r="H141" s="437"/>
      <c r="I141" s="437"/>
    </row>
    <row r="142" spans="1:9" ht="12.75" customHeight="1">
      <c r="A142" s="437"/>
      <c r="B142" s="437"/>
      <c r="C142" s="437"/>
      <c r="D142" s="437"/>
      <c r="E142" s="437"/>
      <c r="F142" s="437"/>
      <c r="G142" s="437"/>
      <c r="H142" s="437"/>
      <c r="I142" s="437"/>
    </row>
    <row r="143" spans="1:9" ht="12.75" customHeight="1">
      <c r="A143" s="437"/>
      <c r="B143" s="437"/>
      <c r="C143" s="437"/>
      <c r="D143" s="437"/>
      <c r="E143" s="437"/>
      <c r="F143" s="437"/>
      <c r="G143" s="437"/>
      <c r="H143" s="437"/>
      <c r="I143" s="437"/>
    </row>
    <row r="144" spans="1:9" ht="12.75" customHeight="1">
      <c r="A144" s="437"/>
      <c r="B144" s="437"/>
      <c r="C144" s="437"/>
      <c r="D144" s="437"/>
      <c r="E144" s="437"/>
      <c r="F144" s="437"/>
      <c r="G144" s="437"/>
      <c r="H144" s="437"/>
      <c r="I144" s="437"/>
    </row>
    <row r="145" spans="1:3" ht="12.75" customHeight="1">
      <c r="A145" s="17"/>
      <c r="C145" s="17"/>
    </row>
    <row r="146" spans="1:9" ht="12.75" customHeight="1">
      <c r="A146" s="492" t="s">
        <v>81</v>
      </c>
      <c r="B146" s="493"/>
      <c r="C146" s="493"/>
      <c r="D146" s="493"/>
      <c r="E146" s="493"/>
      <c r="F146" s="493"/>
      <c r="G146" s="493"/>
      <c r="H146" s="493"/>
      <c r="I146" s="494"/>
    </row>
    <row r="147" spans="1:9" ht="12.75" customHeight="1">
      <c r="A147" s="333" t="s">
        <v>856</v>
      </c>
      <c r="B147" s="333"/>
      <c r="C147" s="333"/>
      <c r="D147" s="333"/>
      <c r="E147" s="333"/>
      <c r="F147" s="333"/>
      <c r="G147" s="333"/>
      <c r="H147" s="333"/>
      <c r="I147" s="333"/>
    </row>
    <row r="148" spans="1:9" ht="12.75" customHeight="1">
      <c r="A148" s="437"/>
      <c r="B148" s="437"/>
      <c r="C148" s="437"/>
      <c r="D148" s="437"/>
      <c r="E148" s="437"/>
      <c r="F148" s="437"/>
      <c r="G148" s="437"/>
      <c r="H148" s="437"/>
      <c r="I148" s="437"/>
    </row>
    <row r="149" spans="1:9" ht="12.75" customHeight="1">
      <c r="A149" s="437"/>
      <c r="B149" s="437"/>
      <c r="C149" s="437"/>
      <c r="D149" s="437"/>
      <c r="E149" s="437"/>
      <c r="F149" s="437"/>
      <c r="G149" s="437"/>
      <c r="H149" s="437"/>
      <c r="I149" s="437"/>
    </row>
    <row r="150" spans="1:9" ht="12.75" customHeight="1">
      <c r="A150" s="437"/>
      <c r="B150" s="437"/>
      <c r="C150" s="437"/>
      <c r="D150" s="437"/>
      <c r="E150" s="437"/>
      <c r="F150" s="437"/>
      <c r="G150" s="437"/>
      <c r="H150" s="437"/>
      <c r="I150" s="437"/>
    </row>
    <row r="151" spans="1:9" ht="12.75" customHeight="1">
      <c r="A151" s="437"/>
      <c r="B151" s="437"/>
      <c r="C151" s="437"/>
      <c r="D151" s="437"/>
      <c r="E151" s="437"/>
      <c r="F151" s="437"/>
      <c r="G151" s="437"/>
      <c r="H151" s="437"/>
      <c r="I151" s="437"/>
    </row>
    <row r="152" spans="1:9" ht="12.75" customHeight="1">
      <c r="A152" s="437"/>
      <c r="B152" s="437"/>
      <c r="C152" s="437"/>
      <c r="D152" s="437"/>
      <c r="E152" s="437"/>
      <c r="F152" s="437"/>
      <c r="G152" s="437"/>
      <c r="H152" s="437"/>
      <c r="I152" s="437"/>
    </row>
    <row r="153" spans="1:3" ht="12.75" customHeight="1">
      <c r="A153" s="17"/>
      <c r="C153" s="17"/>
    </row>
    <row r="154" spans="1:9" ht="12.75">
      <c r="A154" s="477" t="s">
        <v>82</v>
      </c>
      <c r="B154" s="503"/>
      <c r="C154" s="503"/>
      <c r="D154" s="503"/>
      <c r="E154" s="503"/>
      <c r="F154" s="503"/>
      <c r="G154" s="503"/>
      <c r="H154" s="503"/>
      <c r="I154" s="504"/>
    </row>
    <row r="155" spans="1:9" ht="12.75">
      <c r="A155" s="333" t="s">
        <v>826</v>
      </c>
      <c r="B155" s="333"/>
      <c r="C155" s="333"/>
      <c r="D155" s="333"/>
      <c r="E155" s="333"/>
      <c r="F155" s="333"/>
      <c r="G155" s="333"/>
      <c r="H155" s="333"/>
      <c r="I155" s="333"/>
    </row>
    <row r="156" spans="1:9" ht="12.75">
      <c r="A156" s="437"/>
      <c r="B156" s="437"/>
      <c r="C156" s="437"/>
      <c r="D156" s="437"/>
      <c r="E156" s="437"/>
      <c r="F156" s="437"/>
      <c r="G156" s="437"/>
      <c r="H156" s="437"/>
      <c r="I156" s="437"/>
    </row>
    <row r="157" spans="1:9" ht="12.75">
      <c r="A157" s="437"/>
      <c r="B157" s="437"/>
      <c r="C157" s="437"/>
      <c r="D157" s="437"/>
      <c r="E157" s="437"/>
      <c r="F157" s="437"/>
      <c r="G157" s="437"/>
      <c r="H157" s="437"/>
      <c r="I157" s="437"/>
    </row>
    <row r="158" spans="1:9" ht="12.75">
      <c r="A158" s="437"/>
      <c r="B158" s="437"/>
      <c r="C158" s="437"/>
      <c r="D158" s="437"/>
      <c r="E158" s="437"/>
      <c r="F158" s="437"/>
      <c r="G158" s="437"/>
      <c r="H158" s="437"/>
      <c r="I158" s="437"/>
    </row>
    <row r="159" spans="1:9" ht="12.75">
      <c r="A159" s="437"/>
      <c r="B159" s="437"/>
      <c r="C159" s="437"/>
      <c r="D159" s="437"/>
      <c r="E159" s="437"/>
      <c r="F159" s="437"/>
      <c r="G159" s="437"/>
      <c r="H159" s="437"/>
      <c r="I159" s="437"/>
    </row>
    <row r="160" spans="1:9" ht="12.75">
      <c r="A160" s="437"/>
      <c r="B160" s="437"/>
      <c r="C160" s="437"/>
      <c r="D160" s="437"/>
      <c r="E160" s="437"/>
      <c r="F160" s="437"/>
      <c r="G160" s="437"/>
      <c r="H160" s="437"/>
      <c r="I160" s="437"/>
    </row>
    <row r="161" spans="1:9" ht="12.75" customHeight="1">
      <c r="A161" s="204"/>
      <c r="B161" s="204"/>
      <c r="C161" s="204"/>
      <c r="D161" s="204"/>
      <c r="E161" s="204"/>
      <c r="F161" s="204"/>
      <c r="G161" s="204"/>
      <c r="H161" s="204"/>
      <c r="I161" s="204"/>
    </row>
    <row r="162" spans="1:9" ht="12.75" customHeight="1">
      <c r="A162" s="492" t="s">
        <v>83</v>
      </c>
      <c r="B162" s="493"/>
      <c r="C162" s="493"/>
      <c r="D162" s="493"/>
      <c r="E162" s="493"/>
      <c r="F162" s="493"/>
      <c r="G162" s="493"/>
      <c r="H162" s="493"/>
      <c r="I162" s="494"/>
    </row>
    <row r="163" spans="1:9" ht="12.75" customHeight="1">
      <c r="A163" s="495" t="s">
        <v>827</v>
      </c>
      <c r="B163" s="495"/>
      <c r="C163" s="495"/>
      <c r="D163" s="495"/>
      <c r="E163" s="495"/>
      <c r="F163" s="495"/>
      <c r="G163" s="495"/>
      <c r="H163" s="495"/>
      <c r="I163" s="495"/>
    </row>
    <row r="164" spans="1:9" ht="12.75" customHeight="1">
      <c r="A164" s="496"/>
      <c r="B164" s="496"/>
      <c r="C164" s="496"/>
      <c r="D164" s="496"/>
      <c r="E164" s="496"/>
      <c r="F164" s="496"/>
      <c r="G164" s="496"/>
      <c r="H164" s="496"/>
      <c r="I164" s="496"/>
    </row>
    <row r="165" spans="1:9" ht="12.75" customHeight="1">
      <c r="A165" s="496"/>
      <c r="B165" s="496"/>
      <c r="C165" s="496"/>
      <c r="D165" s="496"/>
      <c r="E165" s="496"/>
      <c r="F165" s="496"/>
      <c r="G165" s="496"/>
      <c r="H165" s="496"/>
      <c r="I165" s="496"/>
    </row>
    <row r="166" spans="1:9" ht="12.75" customHeight="1">
      <c r="A166" s="496"/>
      <c r="B166" s="496"/>
      <c r="C166" s="496"/>
      <c r="D166" s="496"/>
      <c r="E166" s="496"/>
      <c r="F166" s="496"/>
      <c r="G166" s="496"/>
      <c r="H166" s="496"/>
      <c r="I166" s="496"/>
    </row>
    <row r="167" spans="1:9" ht="12.75" customHeight="1">
      <c r="A167" s="496"/>
      <c r="B167" s="496"/>
      <c r="C167" s="496"/>
      <c r="D167" s="496"/>
      <c r="E167" s="496"/>
      <c r="F167" s="496"/>
      <c r="G167" s="496"/>
      <c r="H167" s="496"/>
      <c r="I167" s="496"/>
    </row>
    <row r="168" spans="1:9" ht="12.75" customHeight="1">
      <c r="A168" s="496"/>
      <c r="B168" s="496"/>
      <c r="C168" s="496"/>
      <c r="D168" s="496"/>
      <c r="E168" s="496"/>
      <c r="F168" s="496"/>
      <c r="G168" s="496"/>
      <c r="H168" s="496"/>
      <c r="I168" s="496"/>
    </row>
    <row r="169" spans="1:9" ht="12.75" customHeight="1">
      <c r="A169" s="210"/>
      <c r="B169" s="210"/>
      <c r="C169" s="210"/>
      <c r="D169" s="210"/>
      <c r="E169" s="210"/>
      <c r="F169" s="210"/>
      <c r="G169" s="210"/>
      <c r="H169" s="210"/>
      <c r="I169" s="210"/>
    </row>
    <row r="170" spans="1:9" ht="12.75" customHeight="1" thickBot="1">
      <c r="A170" s="505" t="s">
        <v>770</v>
      </c>
      <c r="B170" s="505"/>
      <c r="C170" s="505"/>
      <c r="D170" s="505"/>
      <c r="E170" s="505"/>
      <c r="F170" s="505"/>
      <c r="G170" s="505"/>
      <c r="H170" s="505"/>
      <c r="I170" s="505"/>
    </row>
    <row r="171" spans="1:9" ht="12.75" customHeight="1" thickBot="1">
      <c r="A171" s="567" t="s">
        <v>768</v>
      </c>
      <c r="B171" s="568"/>
      <c r="C171" s="568"/>
      <c r="D171" s="568"/>
      <c r="E171" s="568"/>
      <c r="F171" s="568"/>
      <c r="G171" s="569"/>
      <c r="H171" s="570" t="s">
        <v>818</v>
      </c>
      <c r="I171" s="571"/>
    </row>
    <row r="172" spans="1:3" ht="12.75" customHeight="1">
      <c r="A172" s="17"/>
      <c r="C172" s="17"/>
    </row>
    <row r="173" spans="1:9" ht="12.75" customHeight="1">
      <c r="A173" s="119" t="s">
        <v>87</v>
      </c>
      <c r="B173" s="101"/>
      <c r="C173" s="101"/>
      <c r="D173" s="101"/>
      <c r="E173" s="101"/>
      <c r="F173" s="101"/>
      <c r="G173" s="101"/>
      <c r="H173" s="101"/>
      <c r="I173" s="101"/>
    </row>
    <row r="174" spans="1:9" ht="12.75" customHeight="1">
      <c r="A174" s="457" t="s">
        <v>248</v>
      </c>
      <c r="B174" s="469"/>
      <c r="C174" s="469"/>
      <c r="D174" s="469"/>
      <c r="E174" s="469"/>
      <c r="F174" s="469"/>
      <c r="G174" s="469"/>
      <c r="H174" s="469"/>
      <c r="I174" s="470"/>
    </row>
    <row r="175" spans="1:9" ht="12.75" customHeight="1">
      <c r="A175" s="471"/>
      <c r="B175" s="472"/>
      <c r="C175" s="472"/>
      <c r="D175" s="472"/>
      <c r="E175" s="472"/>
      <c r="F175" s="472"/>
      <c r="G175" s="472"/>
      <c r="H175" s="472"/>
      <c r="I175" s="473"/>
    </row>
    <row r="176" spans="1:9" ht="12.75" customHeight="1">
      <c r="A176" s="474"/>
      <c r="B176" s="475"/>
      <c r="C176" s="475"/>
      <c r="D176" s="475"/>
      <c r="E176" s="475"/>
      <c r="F176" s="475"/>
      <c r="G176" s="475"/>
      <c r="H176" s="475"/>
      <c r="I176" s="476"/>
    </row>
    <row r="177" spans="1:9" ht="12.75" customHeight="1">
      <c r="A177" s="119"/>
      <c r="B177" s="101"/>
      <c r="C177" s="101"/>
      <c r="D177" s="101"/>
      <c r="E177" s="101"/>
      <c r="F177" s="101"/>
      <c r="G177" s="101"/>
      <c r="H177" s="101"/>
      <c r="I177" s="101"/>
    </row>
    <row r="178" spans="1:9" ht="12.75" customHeight="1">
      <c r="A178" s="268" t="s">
        <v>84</v>
      </c>
      <c r="B178" s="458"/>
      <c r="C178" s="458"/>
      <c r="D178" s="458"/>
      <c r="E178" s="458"/>
      <c r="F178" s="458"/>
      <c r="G178" s="458"/>
      <c r="H178" s="458"/>
      <c r="I178" s="459"/>
    </row>
    <row r="179" spans="1:9" ht="12.75" customHeight="1">
      <c r="A179" s="460"/>
      <c r="B179" s="461"/>
      <c r="C179" s="461"/>
      <c r="D179" s="461"/>
      <c r="E179" s="461"/>
      <c r="F179" s="461"/>
      <c r="G179" s="461"/>
      <c r="H179" s="461"/>
      <c r="I179" s="462"/>
    </row>
    <row r="180" spans="1:9" ht="12.75" customHeight="1">
      <c r="A180" s="467" t="s">
        <v>857</v>
      </c>
      <c r="B180" s="467"/>
      <c r="C180" s="467"/>
      <c r="D180" s="467"/>
      <c r="E180" s="467"/>
      <c r="F180" s="467"/>
      <c r="G180" s="467"/>
      <c r="H180" s="467"/>
      <c r="I180" s="467"/>
    </row>
    <row r="181" spans="1:9" ht="12.75" customHeight="1">
      <c r="A181" s="468"/>
      <c r="B181" s="468"/>
      <c r="C181" s="468"/>
      <c r="D181" s="468"/>
      <c r="E181" s="468"/>
      <c r="F181" s="468"/>
      <c r="G181" s="468"/>
      <c r="H181" s="468"/>
      <c r="I181" s="468"/>
    </row>
    <row r="182" spans="1:9" ht="12.75" customHeight="1">
      <c r="A182" s="468"/>
      <c r="B182" s="468"/>
      <c r="C182" s="468"/>
      <c r="D182" s="468"/>
      <c r="E182" s="468"/>
      <c r="F182" s="468"/>
      <c r="G182" s="468"/>
      <c r="H182" s="468"/>
      <c r="I182" s="468"/>
    </row>
    <row r="183" spans="1:9" ht="12.75" customHeight="1">
      <c r="A183" s="468"/>
      <c r="B183" s="468"/>
      <c r="C183" s="468"/>
      <c r="D183" s="468"/>
      <c r="E183" s="468"/>
      <c r="F183" s="468"/>
      <c r="G183" s="468"/>
      <c r="H183" s="468"/>
      <c r="I183" s="468"/>
    </row>
    <row r="184" spans="1:9" ht="12.75" customHeight="1">
      <c r="A184" s="468"/>
      <c r="B184" s="468"/>
      <c r="C184" s="468"/>
      <c r="D184" s="468"/>
      <c r="E184" s="468"/>
      <c r="F184" s="468"/>
      <c r="G184" s="468"/>
      <c r="H184" s="468"/>
      <c r="I184" s="468"/>
    </row>
    <row r="185" spans="1:9" ht="12.75" customHeight="1">
      <c r="A185" s="468"/>
      <c r="B185" s="468"/>
      <c r="C185" s="468"/>
      <c r="D185" s="468"/>
      <c r="E185" s="468"/>
      <c r="F185" s="468"/>
      <c r="G185" s="468"/>
      <c r="H185" s="468"/>
      <c r="I185" s="468"/>
    </row>
    <row r="186" spans="1:3" ht="12.75" customHeight="1">
      <c r="A186" s="119"/>
      <c r="C186" s="17"/>
    </row>
    <row r="187" spans="1:9" ht="12.75" customHeight="1">
      <c r="A187" s="497" t="s">
        <v>85</v>
      </c>
      <c r="B187" s="498"/>
      <c r="C187" s="498"/>
      <c r="D187" s="498"/>
      <c r="E187" s="498"/>
      <c r="F187" s="498"/>
      <c r="G187" s="498"/>
      <c r="H187" s="498"/>
      <c r="I187" s="499"/>
    </row>
    <row r="188" spans="1:9" ht="12.75" customHeight="1">
      <c r="A188" s="467" t="s">
        <v>863</v>
      </c>
      <c r="B188" s="467"/>
      <c r="C188" s="467"/>
      <c r="D188" s="467"/>
      <c r="E188" s="467"/>
      <c r="F188" s="467"/>
      <c r="G188" s="467"/>
      <c r="H188" s="467"/>
      <c r="I188" s="467"/>
    </row>
    <row r="189" spans="1:9" ht="12.75" customHeight="1">
      <c r="A189" s="468"/>
      <c r="B189" s="468"/>
      <c r="C189" s="468"/>
      <c r="D189" s="468"/>
      <c r="E189" s="468"/>
      <c r="F189" s="468"/>
      <c r="G189" s="468"/>
      <c r="H189" s="468"/>
      <c r="I189" s="468"/>
    </row>
    <row r="190" spans="1:9" ht="12.75" customHeight="1">
      <c r="A190" s="468"/>
      <c r="B190" s="468"/>
      <c r="C190" s="468"/>
      <c r="D190" s="468"/>
      <c r="E190" s="468"/>
      <c r="F190" s="468"/>
      <c r="G190" s="468"/>
      <c r="H190" s="468"/>
      <c r="I190" s="468"/>
    </row>
    <row r="191" spans="1:9" ht="12.75" customHeight="1">
      <c r="A191" s="468"/>
      <c r="B191" s="468"/>
      <c r="C191" s="468"/>
      <c r="D191" s="468"/>
      <c r="E191" s="468"/>
      <c r="F191" s="468"/>
      <c r="G191" s="468"/>
      <c r="H191" s="468"/>
      <c r="I191" s="468"/>
    </row>
    <row r="192" spans="1:9" ht="12.75" customHeight="1">
      <c r="A192" s="468"/>
      <c r="B192" s="468"/>
      <c r="C192" s="468"/>
      <c r="D192" s="468"/>
      <c r="E192" s="468"/>
      <c r="F192" s="468"/>
      <c r="G192" s="468"/>
      <c r="H192" s="468"/>
      <c r="I192" s="468"/>
    </row>
    <row r="193" spans="1:9" ht="12.75" customHeight="1">
      <c r="A193" s="468"/>
      <c r="B193" s="468"/>
      <c r="C193" s="468"/>
      <c r="D193" s="468"/>
      <c r="E193" s="468"/>
      <c r="F193" s="468"/>
      <c r="G193" s="468"/>
      <c r="H193" s="468"/>
      <c r="I193" s="468"/>
    </row>
    <row r="194" spans="1:3" ht="12.75" customHeight="1">
      <c r="A194" s="119"/>
      <c r="C194" s="17"/>
    </row>
    <row r="195" spans="1:3" ht="12.75" customHeight="1">
      <c r="A195" s="119" t="s">
        <v>86</v>
      </c>
      <c r="C195" s="17"/>
    </row>
    <row r="196" spans="1:9" ht="12.75" customHeight="1">
      <c r="A196" s="478" t="s">
        <v>219</v>
      </c>
      <c r="B196" s="479"/>
      <c r="C196" s="479"/>
      <c r="D196" s="479"/>
      <c r="E196" s="479"/>
      <c r="F196" s="479"/>
      <c r="G196" s="479"/>
      <c r="H196" s="479"/>
      <c r="I196" s="479"/>
    </row>
    <row r="197" spans="1:9" ht="12.75" customHeight="1">
      <c r="A197" s="480"/>
      <c r="B197" s="480"/>
      <c r="C197" s="480"/>
      <c r="D197" s="480"/>
      <c r="E197" s="480"/>
      <c r="F197" s="480"/>
      <c r="G197" s="480"/>
      <c r="H197" s="480"/>
      <c r="I197" s="480"/>
    </row>
    <row r="198" spans="1:9" ht="12.75" customHeight="1">
      <c r="A198" s="477" t="s">
        <v>89</v>
      </c>
      <c r="B198" s="458"/>
      <c r="C198" s="458"/>
      <c r="D198" s="458"/>
      <c r="E198" s="458"/>
      <c r="F198" s="458"/>
      <c r="G198" s="458"/>
      <c r="H198" s="458"/>
      <c r="I198" s="459"/>
    </row>
    <row r="199" spans="1:9" ht="12.75" customHeight="1">
      <c r="A199" s="460"/>
      <c r="B199" s="461"/>
      <c r="C199" s="461"/>
      <c r="D199" s="461"/>
      <c r="E199" s="461"/>
      <c r="F199" s="461"/>
      <c r="G199" s="461"/>
      <c r="H199" s="461"/>
      <c r="I199" s="462"/>
    </row>
    <row r="200" spans="1:9" ht="12.75" customHeight="1">
      <c r="A200" s="119"/>
      <c r="B200" s="101"/>
      <c r="C200" s="101"/>
      <c r="D200" s="101"/>
      <c r="E200" s="101"/>
      <c r="F200" s="101"/>
      <c r="G200" s="101"/>
      <c r="H200" s="101"/>
      <c r="I200" s="101"/>
    </row>
    <row r="201" spans="1:9" ht="12.75" customHeight="1">
      <c r="A201" s="268" t="s">
        <v>91</v>
      </c>
      <c r="B201" s="458"/>
      <c r="C201" s="458"/>
      <c r="D201" s="458"/>
      <c r="E201" s="458"/>
      <c r="F201" s="458"/>
      <c r="G201" s="458"/>
      <c r="H201" s="458"/>
      <c r="I201" s="459"/>
    </row>
    <row r="202" spans="1:9" ht="12.75" customHeight="1">
      <c r="A202" s="545"/>
      <c r="B202" s="519"/>
      <c r="C202" s="519"/>
      <c r="D202" s="519"/>
      <c r="E202" s="519"/>
      <c r="F202" s="519"/>
      <c r="G202" s="519"/>
      <c r="H202" s="519"/>
      <c r="I202" s="520"/>
    </row>
    <row r="203" spans="1:9" ht="12.75" customHeight="1">
      <c r="A203" s="467" t="s">
        <v>858</v>
      </c>
      <c r="B203" s="467"/>
      <c r="C203" s="467"/>
      <c r="D203" s="467"/>
      <c r="E203" s="467"/>
      <c r="F203" s="467"/>
      <c r="G203" s="467"/>
      <c r="H203" s="467"/>
      <c r="I203" s="467"/>
    </row>
    <row r="204" spans="1:9" ht="12.75" customHeight="1">
      <c r="A204" s="468"/>
      <c r="B204" s="468"/>
      <c r="C204" s="468"/>
      <c r="D204" s="468"/>
      <c r="E204" s="468"/>
      <c r="F204" s="468"/>
      <c r="G204" s="468"/>
      <c r="H204" s="468"/>
      <c r="I204" s="468"/>
    </row>
    <row r="205" spans="1:9" ht="12.75" customHeight="1">
      <c r="A205" s="468"/>
      <c r="B205" s="468"/>
      <c r="C205" s="468"/>
      <c r="D205" s="468"/>
      <c r="E205" s="468"/>
      <c r="F205" s="468"/>
      <c r="G205" s="468"/>
      <c r="H205" s="468"/>
      <c r="I205" s="468"/>
    </row>
    <row r="206" spans="1:9" ht="12.75" customHeight="1">
      <c r="A206" s="468"/>
      <c r="B206" s="468"/>
      <c r="C206" s="468"/>
      <c r="D206" s="468"/>
      <c r="E206" s="468"/>
      <c r="F206" s="468"/>
      <c r="G206" s="468"/>
      <c r="H206" s="468"/>
      <c r="I206" s="468"/>
    </row>
    <row r="207" spans="1:9" ht="12.75" customHeight="1">
      <c r="A207" s="468"/>
      <c r="B207" s="468"/>
      <c r="C207" s="468"/>
      <c r="D207" s="468"/>
      <c r="E207" s="468"/>
      <c r="F207" s="468"/>
      <c r="G207" s="468"/>
      <c r="H207" s="468"/>
      <c r="I207" s="468"/>
    </row>
    <row r="208" spans="1:9" ht="12.75" customHeight="1">
      <c r="A208" s="468"/>
      <c r="B208" s="468"/>
      <c r="C208" s="468"/>
      <c r="D208" s="468"/>
      <c r="E208" s="468"/>
      <c r="F208" s="468"/>
      <c r="G208" s="468"/>
      <c r="H208" s="468"/>
      <c r="I208" s="468"/>
    </row>
    <row r="209" spans="1:3" ht="12.75" customHeight="1">
      <c r="A209" s="119"/>
      <c r="C209" s="17"/>
    </row>
    <row r="210" spans="1:9" ht="12.75" customHeight="1">
      <c r="A210" s="500" t="s">
        <v>92</v>
      </c>
      <c r="B210" s="501"/>
      <c r="C210" s="501"/>
      <c r="D210" s="501"/>
      <c r="E210" s="501"/>
      <c r="F210" s="501"/>
      <c r="G210" s="501"/>
      <c r="H210" s="501"/>
      <c r="I210" s="502"/>
    </row>
    <row r="211" spans="1:9" ht="12.75" customHeight="1">
      <c r="A211" s="467" t="s">
        <v>859</v>
      </c>
      <c r="B211" s="467"/>
      <c r="C211" s="467"/>
      <c r="D211" s="467"/>
      <c r="E211" s="467"/>
      <c r="F211" s="467"/>
      <c r="G211" s="467"/>
      <c r="H211" s="467"/>
      <c r="I211" s="467"/>
    </row>
    <row r="212" spans="1:9" ht="12.75" customHeight="1">
      <c r="A212" s="468"/>
      <c r="B212" s="468"/>
      <c r="C212" s="468"/>
      <c r="D212" s="468"/>
      <c r="E212" s="468"/>
      <c r="F212" s="468"/>
      <c r="G212" s="468"/>
      <c r="H212" s="468"/>
      <c r="I212" s="468"/>
    </row>
    <row r="213" spans="1:9" ht="12.75" customHeight="1">
      <c r="A213" s="468"/>
      <c r="B213" s="468"/>
      <c r="C213" s="468"/>
      <c r="D213" s="468"/>
      <c r="E213" s="468"/>
      <c r="F213" s="468"/>
      <c r="G213" s="468"/>
      <c r="H213" s="468"/>
      <c r="I213" s="468"/>
    </row>
    <row r="214" spans="1:9" ht="12.75" customHeight="1">
      <c r="A214" s="468"/>
      <c r="B214" s="468"/>
      <c r="C214" s="468"/>
      <c r="D214" s="468"/>
      <c r="E214" s="468"/>
      <c r="F214" s="468"/>
      <c r="G214" s="468"/>
      <c r="H214" s="468"/>
      <c r="I214" s="468"/>
    </row>
    <row r="215" spans="1:9" ht="12.75" customHeight="1">
      <c r="A215" s="468"/>
      <c r="B215" s="468"/>
      <c r="C215" s="468"/>
      <c r="D215" s="468"/>
      <c r="E215" s="468"/>
      <c r="F215" s="468"/>
      <c r="G215" s="468"/>
      <c r="H215" s="468"/>
      <c r="I215" s="468"/>
    </row>
    <row r="216" spans="1:9" ht="12.75" customHeight="1">
      <c r="A216" s="468"/>
      <c r="B216" s="468"/>
      <c r="C216" s="468"/>
      <c r="D216" s="468"/>
      <c r="E216" s="468"/>
      <c r="F216" s="468"/>
      <c r="G216" s="468"/>
      <c r="H216" s="468"/>
      <c r="I216" s="468"/>
    </row>
    <row r="217" spans="1:3" ht="12.75" customHeight="1">
      <c r="A217" s="119"/>
      <c r="C217" s="17"/>
    </row>
    <row r="218" spans="1:9" ht="12.75" customHeight="1">
      <c r="A218" s="457" t="s">
        <v>249</v>
      </c>
      <c r="B218" s="469"/>
      <c r="C218" s="469"/>
      <c r="D218" s="469"/>
      <c r="E218" s="469"/>
      <c r="F218" s="469"/>
      <c r="G218" s="469"/>
      <c r="H218" s="469"/>
      <c r="I218" s="470"/>
    </row>
    <row r="219" spans="1:9" ht="12.75" customHeight="1">
      <c r="A219" s="474"/>
      <c r="B219" s="475"/>
      <c r="C219" s="475"/>
      <c r="D219" s="475"/>
      <c r="E219" s="475"/>
      <c r="F219" s="475"/>
      <c r="G219" s="475"/>
      <c r="H219" s="475"/>
      <c r="I219" s="476"/>
    </row>
    <row r="220" spans="1:9" ht="12.75" customHeight="1">
      <c r="A220" s="481"/>
      <c r="B220" s="482"/>
      <c r="C220" s="482"/>
      <c r="D220" s="482"/>
      <c r="E220" s="482"/>
      <c r="F220" s="482"/>
      <c r="G220" s="482"/>
      <c r="H220" s="482"/>
      <c r="I220" s="483"/>
    </row>
    <row r="221" spans="1:9" ht="12.75" customHeight="1">
      <c r="A221" s="333" t="s">
        <v>828</v>
      </c>
      <c r="B221" s="333"/>
      <c r="C221" s="333"/>
      <c r="D221" s="333"/>
      <c r="E221" s="333"/>
      <c r="F221" s="333"/>
      <c r="G221" s="333"/>
      <c r="H221" s="333"/>
      <c r="I221" s="333"/>
    </row>
    <row r="222" spans="1:9" ht="12.75" customHeight="1">
      <c r="A222" s="334"/>
      <c r="B222" s="334"/>
      <c r="C222" s="334"/>
      <c r="D222" s="334"/>
      <c r="E222" s="334"/>
      <c r="F222" s="334"/>
      <c r="G222" s="334"/>
      <c r="H222" s="334"/>
      <c r="I222" s="334"/>
    </row>
    <row r="223" spans="1:9" ht="12.75" customHeight="1">
      <c r="A223" s="334"/>
      <c r="B223" s="334"/>
      <c r="C223" s="334"/>
      <c r="D223" s="334"/>
      <c r="E223" s="334"/>
      <c r="F223" s="334"/>
      <c r="G223" s="334"/>
      <c r="H223" s="334"/>
      <c r="I223" s="334"/>
    </row>
    <row r="224" spans="1:9" ht="12.75" customHeight="1">
      <c r="A224" s="334"/>
      <c r="B224" s="334"/>
      <c r="C224" s="334"/>
      <c r="D224" s="334"/>
      <c r="E224" s="334"/>
      <c r="F224" s="334"/>
      <c r="G224" s="334"/>
      <c r="H224" s="334"/>
      <c r="I224" s="334"/>
    </row>
    <row r="225" spans="1:9" ht="12.75" customHeight="1">
      <c r="A225" s="334"/>
      <c r="B225" s="334"/>
      <c r="C225" s="334"/>
      <c r="D225" s="334"/>
      <c r="E225" s="334"/>
      <c r="F225" s="334"/>
      <c r="G225" s="334"/>
      <c r="H225" s="334"/>
      <c r="I225" s="334"/>
    </row>
    <row r="226" spans="1:9" ht="12.75" customHeight="1">
      <c r="A226" s="334"/>
      <c r="B226" s="334"/>
      <c r="C226" s="334"/>
      <c r="D226" s="334"/>
      <c r="E226" s="334"/>
      <c r="F226" s="334"/>
      <c r="G226" s="334"/>
      <c r="H226" s="334"/>
      <c r="I226" s="334"/>
    </row>
    <row r="227" spans="1:3" ht="12.75" customHeight="1">
      <c r="A227" s="119"/>
      <c r="C227" s="17"/>
    </row>
    <row r="228" spans="1:9" ht="12.75" customHeight="1">
      <c r="A228" s="500" t="s">
        <v>771</v>
      </c>
      <c r="B228" s="501"/>
      <c r="C228" s="501"/>
      <c r="D228" s="501"/>
      <c r="E228" s="501"/>
      <c r="F228" s="501"/>
      <c r="G228" s="501"/>
      <c r="H228" s="501"/>
      <c r="I228" s="502"/>
    </row>
    <row r="229" spans="1:9" ht="12.75" customHeight="1">
      <c r="A229" s="467" t="s">
        <v>860</v>
      </c>
      <c r="B229" s="467"/>
      <c r="C229" s="467"/>
      <c r="D229" s="467"/>
      <c r="E229" s="467"/>
      <c r="F229" s="467"/>
      <c r="G229" s="467"/>
      <c r="H229" s="467"/>
      <c r="I229" s="467"/>
    </row>
    <row r="230" spans="1:9" ht="12.75" customHeight="1">
      <c r="A230" s="468"/>
      <c r="B230" s="468"/>
      <c r="C230" s="468"/>
      <c r="D230" s="468"/>
      <c r="E230" s="468"/>
      <c r="F230" s="468"/>
      <c r="G230" s="468"/>
      <c r="H230" s="468"/>
      <c r="I230" s="468"/>
    </row>
    <row r="231" spans="1:9" ht="12.75" customHeight="1">
      <c r="A231" s="468"/>
      <c r="B231" s="468"/>
      <c r="C231" s="468"/>
      <c r="D231" s="468"/>
      <c r="E231" s="468"/>
      <c r="F231" s="468"/>
      <c r="G231" s="468"/>
      <c r="H231" s="468"/>
      <c r="I231" s="468"/>
    </row>
    <row r="232" spans="1:9" ht="12.75" customHeight="1">
      <c r="A232" s="468"/>
      <c r="B232" s="468"/>
      <c r="C232" s="468"/>
      <c r="D232" s="468"/>
      <c r="E232" s="468"/>
      <c r="F232" s="468"/>
      <c r="G232" s="468"/>
      <c r="H232" s="468"/>
      <c r="I232" s="468"/>
    </row>
    <row r="233" spans="1:9" ht="12.75" customHeight="1">
      <c r="A233" s="468"/>
      <c r="B233" s="468"/>
      <c r="C233" s="468"/>
      <c r="D233" s="468"/>
      <c r="E233" s="468"/>
      <c r="F233" s="468"/>
      <c r="G233" s="468"/>
      <c r="H233" s="468"/>
      <c r="I233" s="468"/>
    </row>
    <row r="234" spans="1:9" ht="12.75" customHeight="1">
      <c r="A234" s="468"/>
      <c r="B234" s="468"/>
      <c r="C234" s="468"/>
      <c r="D234" s="468"/>
      <c r="E234" s="468"/>
      <c r="F234" s="468"/>
      <c r="G234" s="468"/>
      <c r="H234" s="468"/>
      <c r="I234" s="468"/>
    </row>
    <row r="235" spans="1:3" ht="12.75" customHeight="1">
      <c r="A235" s="119"/>
      <c r="C235" s="17"/>
    </row>
    <row r="236" spans="1:9" ht="12.75" customHeight="1">
      <c r="A236" s="500" t="s">
        <v>93</v>
      </c>
      <c r="B236" s="501"/>
      <c r="C236" s="501"/>
      <c r="D236" s="501"/>
      <c r="E236" s="501"/>
      <c r="F236" s="501"/>
      <c r="G236" s="501"/>
      <c r="H236" s="501"/>
      <c r="I236" s="502"/>
    </row>
    <row r="237" spans="1:9" ht="12.75" customHeight="1">
      <c r="A237" s="333" t="s">
        <v>829</v>
      </c>
      <c r="B237" s="333"/>
      <c r="C237" s="333"/>
      <c r="D237" s="333"/>
      <c r="E237" s="333"/>
      <c r="F237" s="333"/>
      <c r="G237" s="333"/>
      <c r="H237" s="333"/>
      <c r="I237" s="333"/>
    </row>
    <row r="238" spans="1:9" ht="12.75" customHeight="1">
      <c r="A238" s="334"/>
      <c r="B238" s="334"/>
      <c r="C238" s="334"/>
      <c r="D238" s="334"/>
      <c r="E238" s="334"/>
      <c r="F238" s="334"/>
      <c r="G238" s="334"/>
      <c r="H238" s="334"/>
      <c r="I238" s="334"/>
    </row>
    <row r="239" spans="1:9" ht="12.75" customHeight="1">
      <c r="A239" s="334"/>
      <c r="B239" s="334"/>
      <c r="C239" s="334"/>
      <c r="D239" s="334"/>
      <c r="E239" s="334"/>
      <c r="F239" s="334"/>
      <c r="G239" s="334"/>
      <c r="H239" s="334"/>
      <c r="I239" s="334"/>
    </row>
    <row r="240" spans="1:9" ht="12.75" customHeight="1">
      <c r="A240" s="334"/>
      <c r="B240" s="334"/>
      <c r="C240" s="334"/>
      <c r="D240" s="334"/>
      <c r="E240" s="334"/>
      <c r="F240" s="334"/>
      <c r="G240" s="334"/>
      <c r="H240" s="334"/>
      <c r="I240" s="334"/>
    </row>
    <row r="241" spans="1:9" ht="12.75" customHeight="1">
      <c r="A241" s="334"/>
      <c r="B241" s="334"/>
      <c r="C241" s="334"/>
      <c r="D241" s="334"/>
      <c r="E241" s="334"/>
      <c r="F241" s="334"/>
      <c r="G241" s="334"/>
      <c r="H241" s="334"/>
      <c r="I241" s="334"/>
    </row>
    <row r="242" spans="1:9" ht="12.75" customHeight="1">
      <c r="A242" s="334"/>
      <c r="B242" s="334"/>
      <c r="C242" s="334"/>
      <c r="D242" s="334"/>
      <c r="E242" s="334"/>
      <c r="F242" s="334"/>
      <c r="G242" s="334"/>
      <c r="H242" s="334"/>
      <c r="I242" s="334"/>
    </row>
    <row r="243" spans="1:3" ht="12.75" customHeight="1">
      <c r="A243" s="123"/>
      <c r="C243" s="17"/>
    </row>
    <row r="244" spans="1:9" ht="12.75" customHeight="1">
      <c r="A244" s="500" t="s">
        <v>772</v>
      </c>
      <c r="B244" s="501"/>
      <c r="C244" s="501"/>
      <c r="D244" s="501"/>
      <c r="E244" s="501"/>
      <c r="F244" s="501"/>
      <c r="G244" s="501"/>
      <c r="H244" s="501"/>
      <c r="I244" s="502"/>
    </row>
    <row r="245" spans="1:9" ht="12.75" customHeight="1">
      <c r="A245" s="333" t="s">
        <v>829</v>
      </c>
      <c r="B245" s="333"/>
      <c r="C245" s="333"/>
      <c r="D245" s="333"/>
      <c r="E245" s="333"/>
      <c r="F245" s="333"/>
      <c r="G245" s="333"/>
      <c r="H245" s="333"/>
      <c r="I245" s="333"/>
    </row>
    <row r="246" spans="1:9" ht="12.75" customHeight="1">
      <c r="A246" s="334"/>
      <c r="B246" s="334"/>
      <c r="C246" s="334"/>
      <c r="D246" s="334"/>
      <c r="E246" s="334"/>
      <c r="F246" s="334"/>
      <c r="G246" s="334"/>
      <c r="H246" s="334"/>
      <c r="I246" s="334"/>
    </row>
    <row r="247" spans="1:9" ht="12.75" customHeight="1">
      <c r="A247" s="334"/>
      <c r="B247" s="334"/>
      <c r="C247" s="334"/>
      <c r="D247" s="334"/>
      <c r="E247" s="334"/>
      <c r="F247" s="334"/>
      <c r="G247" s="334"/>
      <c r="H247" s="334"/>
      <c r="I247" s="334"/>
    </row>
    <row r="248" spans="1:9" ht="12.75" customHeight="1">
      <c r="A248" s="334"/>
      <c r="B248" s="334"/>
      <c r="C248" s="334"/>
      <c r="D248" s="334"/>
      <c r="E248" s="334"/>
      <c r="F248" s="334"/>
      <c r="G248" s="334"/>
      <c r="H248" s="334"/>
      <c r="I248" s="334"/>
    </row>
    <row r="249" spans="1:9" ht="12.75" customHeight="1">
      <c r="A249" s="334"/>
      <c r="B249" s="334"/>
      <c r="C249" s="334"/>
      <c r="D249" s="334"/>
      <c r="E249" s="334"/>
      <c r="F249" s="334"/>
      <c r="G249" s="334"/>
      <c r="H249" s="334"/>
      <c r="I249" s="334"/>
    </row>
    <row r="250" spans="1:9" ht="12.75" customHeight="1">
      <c r="A250" s="334"/>
      <c r="B250" s="334"/>
      <c r="C250" s="334"/>
      <c r="D250" s="334"/>
      <c r="E250" s="334"/>
      <c r="F250" s="334"/>
      <c r="G250" s="334"/>
      <c r="H250" s="334"/>
      <c r="I250" s="334"/>
    </row>
    <row r="251" spans="1:3" ht="12.75" customHeight="1">
      <c r="A251" s="123"/>
      <c r="C251" s="17"/>
    </row>
    <row r="252" spans="1:9" ht="12.75" customHeight="1">
      <c r="A252" s="139" t="s">
        <v>94</v>
      </c>
      <c r="B252" s="157"/>
      <c r="C252" s="157"/>
      <c r="D252" s="157"/>
      <c r="E252" s="157"/>
      <c r="F252" s="157"/>
      <c r="G252" s="157"/>
      <c r="H252" s="157"/>
      <c r="I252" s="158"/>
    </row>
    <row r="253" spans="1:9" ht="12.75" customHeight="1">
      <c r="A253" s="188"/>
      <c r="B253" s="110"/>
      <c r="C253" s="110"/>
      <c r="D253" s="110"/>
      <c r="E253" s="110"/>
      <c r="F253" s="110"/>
      <c r="G253" s="110"/>
      <c r="H253" s="110"/>
      <c r="I253" s="160"/>
    </row>
    <row r="254" spans="1:9" ht="12.75" customHeight="1">
      <c r="A254" s="159" t="s">
        <v>95</v>
      </c>
      <c r="B254" s="110"/>
      <c r="C254" s="110"/>
      <c r="D254" s="110"/>
      <c r="E254" s="110"/>
      <c r="F254" s="110"/>
      <c r="G254" s="110"/>
      <c r="H254" s="110"/>
      <c r="I254" s="160"/>
    </row>
    <row r="255" spans="1:9" ht="12.75" customHeight="1">
      <c r="A255" s="159"/>
      <c r="B255" s="110"/>
      <c r="C255" s="110"/>
      <c r="D255" s="110"/>
      <c r="E255" s="110"/>
      <c r="F255" s="110"/>
      <c r="G255" s="110"/>
      <c r="H255" s="110"/>
      <c r="I255" s="160"/>
    </row>
    <row r="256" spans="1:9" ht="12.75" customHeight="1">
      <c r="A256" s="329" t="s">
        <v>107</v>
      </c>
      <c r="B256" s="330"/>
      <c r="C256" s="330"/>
      <c r="D256" s="330"/>
      <c r="E256" s="330"/>
      <c r="F256" s="330"/>
      <c r="G256" s="330"/>
      <c r="H256" s="330"/>
      <c r="I256" s="331"/>
    </row>
    <row r="257" spans="1:9" ht="12.75" customHeight="1">
      <c r="A257" s="329"/>
      <c r="B257" s="330"/>
      <c r="C257" s="330"/>
      <c r="D257" s="330"/>
      <c r="E257" s="330"/>
      <c r="F257" s="330"/>
      <c r="G257" s="330"/>
      <c r="H257" s="330"/>
      <c r="I257" s="331"/>
    </row>
    <row r="258" spans="1:9" ht="12.75" customHeight="1">
      <c r="A258" s="329"/>
      <c r="B258" s="330"/>
      <c r="C258" s="330"/>
      <c r="D258" s="330"/>
      <c r="E258" s="330"/>
      <c r="F258" s="330"/>
      <c r="G258" s="330"/>
      <c r="H258" s="330"/>
      <c r="I258" s="331"/>
    </row>
    <row r="259" spans="1:9" ht="12.75" customHeight="1">
      <c r="A259" s="189"/>
      <c r="B259" s="190"/>
      <c r="C259" s="190"/>
      <c r="D259" s="190"/>
      <c r="E259" s="190"/>
      <c r="F259" s="190"/>
      <c r="G259" s="190"/>
      <c r="H259" s="190"/>
      <c r="I259" s="191"/>
    </row>
    <row r="260" spans="1:9" ht="12.75" customHeight="1">
      <c r="A260" s="370" t="s">
        <v>101</v>
      </c>
      <c r="B260" s="371"/>
      <c r="C260" s="371"/>
      <c r="D260" s="371"/>
      <c r="E260" s="371"/>
      <c r="F260" s="371"/>
      <c r="G260" s="371"/>
      <c r="H260" s="371"/>
      <c r="I260" s="372"/>
    </row>
    <row r="261" spans="1:9" ht="12.75" customHeight="1" thickBot="1">
      <c r="A261" s="213"/>
      <c r="B261" s="214"/>
      <c r="C261" s="161"/>
      <c r="D261" s="162"/>
      <c r="E261" s="162"/>
      <c r="F261" s="162"/>
      <c r="G261" s="162"/>
      <c r="H261" s="162"/>
      <c r="I261" s="163"/>
    </row>
    <row r="262" spans="1:9" ht="13.5" thickBot="1">
      <c r="A262" s="556" t="s">
        <v>108</v>
      </c>
      <c r="B262" s="125" t="s">
        <v>422</v>
      </c>
      <c r="C262" s="112" t="s">
        <v>258</v>
      </c>
      <c r="D262" s="113" t="s">
        <v>259</v>
      </c>
      <c r="E262" s="113" t="s">
        <v>260</v>
      </c>
      <c r="F262" s="113" t="s">
        <v>538</v>
      </c>
      <c r="G262" s="559" t="s">
        <v>269</v>
      </c>
      <c r="H262" s="560"/>
      <c r="I262" s="111" t="s">
        <v>261</v>
      </c>
    </row>
    <row r="263" spans="1:9" ht="12.75">
      <c r="A263" s="557"/>
      <c r="B263" s="126" t="s">
        <v>830</v>
      </c>
      <c r="C263" s="33" t="s">
        <v>833</v>
      </c>
      <c r="D263" s="33" t="s">
        <v>834</v>
      </c>
      <c r="E263" s="33" t="s">
        <v>835</v>
      </c>
      <c r="F263" s="33" t="s">
        <v>836</v>
      </c>
      <c r="G263" s="352" t="s">
        <v>839</v>
      </c>
      <c r="H263" s="352"/>
      <c r="I263" s="37" t="s">
        <v>841</v>
      </c>
    </row>
    <row r="264" spans="1:9" ht="12.75">
      <c r="A264" s="557"/>
      <c r="B264" s="127" t="s">
        <v>831</v>
      </c>
      <c r="C264" s="34" t="s">
        <v>833</v>
      </c>
      <c r="D264" s="34" t="s">
        <v>834</v>
      </c>
      <c r="E264" s="34" t="s">
        <v>835</v>
      </c>
      <c r="F264" s="34" t="s">
        <v>837</v>
      </c>
      <c r="G264" s="352" t="s">
        <v>840</v>
      </c>
      <c r="H264" s="352"/>
      <c r="I264" s="32" t="s">
        <v>841</v>
      </c>
    </row>
    <row r="265" spans="1:9" ht="12.75">
      <c r="A265" s="557"/>
      <c r="B265" s="127" t="s">
        <v>832</v>
      </c>
      <c r="C265" s="34" t="s">
        <v>833</v>
      </c>
      <c r="D265" s="34" t="s">
        <v>834</v>
      </c>
      <c r="E265" s="34" t="s">
        <v>835</v>
      </c>
      <c r="F265" s="34" t="s">
        <v>838</v>
      </c>
      <c r="G265" s="352" t="s">
        <v>840</v>
      </c>
      <c r="H265" s="352"/>
      <c r="I265" s="32" t="s">
        <v>841</v>
      </c>
    </row>
    <row r="266" spans="1:9" ht="12.75">
      <c r="A266" s="557"/>
      <c r="B266" s="127"/>
      <c r="C266" s="34"/>
      <c r="D266" s="34"/>
      <c r="E266" s="34"/>
      <c r="F266" s="34"/>
      <c r="G266" s="352"/>
      <c r="H266" s="352"/>
      <c r="I266" s="32"/>
    </row>
    <row r="267" spans="1:9" ht="12.75">
      <c r="A267" s="557"/>
      <c r="B267" s="127"/>
      <c r="C267" s="34"/>
      <c r="D267" s="34"/>
      <c r="E267" s="34"/>
      <c r="F267" s="34"/>
      <c r="G267" s="352"/>
      <c r="H267" s="352"/>
      <c r="I267" s="32"/>
    </row>
    <row r="268" spans="1:9" ht="12.75">
      <c r="A268" s="558"/>
      <c r="B268" s="127"/>
      <c r="C268" s="34"/>
      <c r="D268" s="34"/>
      <c r="E268" s="34"/>
      <c r="F268" s="34"/>
      <c r="G268" s="352"/>
      <c r="H268" s="352"/>
      <c r="I268" s="32"/>
    </row>
    <row r="269" spans="1:9" ht="12.75">
      <c r="A269" s="558"/>
      <c r="B269" s="127"/>
      <c r="C269" s="34"/>
      <c r="D269" s="34"/>
      <c r="E269" s="34"/>
      <c r="F269" s="34"/>
      <c r="G269" s="352"/>
      <c r="H269" s="352"/>
      <c r="I269" s="32"/>
    </row>
    <row r="270" spans="1:9" ht="12.75">
      <c r="A270" s="558"/>
      <c r="B270" s="127"/>
      <c r="C270" s="34"/>
      <c r="D270" s="34"/>
      <c r="E270" s="34"/>
      <c r="F270" s="34"/>
      <c r="G270" s="352"/>
      <c r="H270" s="352"/>
      <c r="I270" s="32"/>
    </row>
    <row r="271" spans="1:9" ht="12.75">
      <c r="A271" s="558"/>
      <c r="B271" s="127"/>
      <c r="C271" s="34"/>
      <c r="D271" s="34"/>
      <c r="E271" s="34"/>
      <c r="F271" s="34"/>
      <c r="G271" s="352"/>
      <c r="H271" s="352"/>
      <c r="I271" s="32"/>
    </row>
    <row r="272" spans="1:9" ht="12.75">
      <c r="A272" s="558"/>
      <c r="B272" s="127"/>
      <c r="C272" s="34"/>
      <c r="D272" s="34"/>
      <c r="E272" s="34"/>
      <c r="F272" s="34"/>
      <c r="G272" s="352"/>
      <c r="H272" s="352"/>
      <c r="I272" s="32"/>
    </row>
    <row r="273" spans="1:9" ht="12.75">
      <c r="A273" s="558"/>
      <c r="B273" s="127"/>
      <c r="C273" s="34"/>
      <c r="D273" s="34"/>
      <c r="E273" s="34"/>
      <c r="F273" s="34"/>
      <c r="G273" s="352"/>
      <c r="H273" s="352"/>
      <c r="I273" s="32"/>
    </row>
    <row r="274" spans="1:11" ht="13.5" thickBot="1">
      <c r="A274" s="215"/>
      <c r="B274" s="124"/>
      <c r="C274" s="124"/>
      <c r="D274" s="124"/>
      <c r="E274" s="124"/>
      <c r="F274" s="124"/>
      <c r="G274" s="124"/>
      <c r="H274" s="124"/>
      <c r="I274" s="133"/>
      <c r="J274" s="124"/>
      <c r="K274" s="124"/>
    </row>
    <row r="275" spans="1:12" ht="26.25" customHeight="1" thickBot="1">
      <c r="A275" s="487"/>
      <c r="B275" s="128" t="s">
        <v>96</v>
      </c>
      <c r="C275" s="129" t="s">
        <v>97</v>
      </c>
      <c r="D275" s="360" t="s">
        <v>98</v>
      </c>
      <c r="E275" s="361"/>
      <c r="F275" s="124"/>
      <c r="G275" s="124"/>
      <c r="H275" s="124"/>
      <c r="I275" s="133"/>
      <c r="J275" s="124"/>
      <c r="K275" s="124"/>
      <c r="L275" s="22"/>
    </row>
    <row r="276" spans="1:12" ht="12.75">
      <c r="A276" s="488"/>
      <c r="B276" s="36" t="s">
        <v>842</v>
      </c>
      <c r="C276" s="33" t="s">
        <v>843</v>
      </c>
      <c r="D276" s="359" t="s">
        <v>844</v>
      </c>
      <c r="E276" s="357"/>
      <c r="F276" s="124"/>
      <c r="G276" s="124"/>
      <c r="H276" s="124"/>
      <c r="I276" s="133"/>
      <c r="J276" s="124"/>
      <c r="K276" s="124"/>
      <c r="L276" s="22"/>
    </row>
    <row r="277" spans="1:12" ht="12.75">
      <c r="A277" s="488"/>
      <c r="B277" s="38"/>
      <c r="C277" s="34"/>
      <c r="D277" s="359"/>
      <c r="E277" s="357"/>
      <c r="F277" s="124"/>
      <c r="G277" s="124"/>
      <c r="H277" s="124"/>
      <c r="I277" s="133"/>
      <c r="J277" s="124"/>
      <c r="K277" s="124"/>
      <c r="L277" s="22"/>
    </row>
    <row r="278" spans="1:12" ht="12.75">
      <c r="A278" s="488"/>
      <c r="B278" s="38"/>
      <c r="C278" s="34"/>
      <c r="D278" s="359"/>
      <c r="E278" s="357"/>
      <c r="F278" s="124"/>
      <c r="G278" s="124"/>
      <c r="H278" s="124"/>
      <c r="I278" s="133"/>
      <c r="J278" s="124"/>
      <c r="K278" s="124"/>
      <c r="L278" s="22"/>
    </row>
    <row r="279" spans="1:12" ht="12.75">
      <c r="A279" s="488"/>
      <c r="B279" s="38"/>
      <c r="C279" s="34"/>
      <c r="D279" s="359"/>
      <c r="E279" s="357"/>
      <c r="F279" s="124"/>
      <c r="G279" s="124"/>
      <c r="H279" s="124"/>
      <c r="I279" s="133"/>
      <c r="J279" s="124"/>
      <c r="K279" s="124"/>
      <c r="L279" s="22"/>
    </row>
    <row r="280" spans="1:12" ht="12.75">
      <c r="A280" s="488"/>
      <c r="B280" s="38"/>
      <c r="C280" s="34"/>
      <c r="D280" s="359"/>
      <c r="E280" s="357"/>
      <c r="F280" s="124"/>
      <c r="G280" s="124"/>
      <c r="H280" s="124"/>
      <c r="I280" s="133"/>
      <c r="J280" s="124"/>
      <c r="K280" s="124"/>
      <c r="L280" s="22"/>
    </row>
    <row r="281" spans="1:12" ht="12.75">
      <c r="A281" s="488"/>
      <c r="B281" s="38"/>
      <c r="C281" s="34"/>
      <c r="D281" s="352"/>
      <c r="E281" s="357"/>
      <c r="F281" s="124"/>
      <c r="G281" s="124"/>
      <c r="H281" s="124"/>
      <c r="I281" s="133"/>
      <c r="J281" s="124"/>
      <c r="K281" s="124"/>
      <c r="L281" s="22"/>
    </row>
    <row r="282" spans="1:12" ht="12.75">
      <c r="A282" s="488"/>
      <c r="B282" s="38"/>
      <c r="C282" s="34"/>
      <c r="D282" s="352"/>
      <c r="E282" s="357"/>
      <c r="F282" s="124"/>
      <c r="G282" s="124"/>
      <c r="H282" s="124"/>
      <c r="I282" s="133"/>
      <c r="J282" s="124"/>
      <c r="K282" s="124"/>
      <c r="L282" s="22"/>
    </row>
    <row r="283" spans="1:12" ht="12.75">
      <c r="A283" s="488"/>
      <c r="B283" s="38"/>
      <c r="C283" s="34"/>
      <c r="D283" s="352"/>
      <c r="E283" s="357"/>
      <c r="F283" s="124"/>
      <c r="G283" s="124"/>
      <c r="H283" s="124"/>
      <c r="I283" s="133"/>
      <c r="J283" s="124"/>
      <c r="K283" s="124"/>
      <c r="L283" s="22"/>
    </row>
    <row r="284" spans="1:12" ht="12.75">
      <c r="A284" s="488"/>
      <c r="B284" s="38"/>
      <c r="C284" s="34"/>
      <c r="D284" s="352"/>
      <c r="E284" s="357"/>
      <c r="F284" s="124"/>
      <c r="G284" s="124"/>
      <c r="H284" s="124"/>
      <c r="I284" s="133"/>
      <c r="J284" s="124"/>
      <c r="K284" s="124"/>
      <c r="L284" s="22"/>
    </row>
    <row r="285" spans="1:12" ht="12.75">
      <c r="A285" s="488"/>
      <c r="B285" s="38"/>
      <c r="C285" s="34"/>
      <c r="D285" s="352"/>
      <c r="E285" s="357"/>
      <c r="F285" s="124"/>
      <c r="G285" s="124"/>
      <c r="H285" s="124"/>
      <c r="I285" s="133"/>
      <c r="J285" s="124"/>
      <c r="K285" s="124"/>
      <c r="L285" s="22"/>
    </row>
    <row r="286" spans="1:12" ht="13.5" thickBot="1">
      <c r="A286" s="489"/>
      <c r="B286" s="39"/>
      <c r="C286" s="35"/>
      <c r="D286" s="490"/>
      <c r="E286" s="491"/>
      <c r="F286" s="134"/>
      <c r="G286" s="134"/>
      <c r="H286" s="134"/>
      <c r="I286" s="135"/>
      <c r="J286" s="124"/>
      <c r="K286" s="124"/>
      <c r="L286" s="22"/>
    </row>
    <row r="287" spans="1:9" ht="13.5" thickBot="1">
      <c r="A287" s="28"/>
      <c r="B287" s="19"/>
      <c r="C287" s="19"/>
      <c r="D287" s="19"/>
      <c r="E287" s="19"/>
      <c r="F287" s="19"/>
      <c r="G287" s="19"/>
      <c r="H287" s="19"/>
      <c r="I287" s="19"/>
    </row>
    <row r="288" spans="1:9" ht="12.75">
      <c r="A288" s="260" t="s">
        <v>99</v>
      </c>
      <c r="B288" s="484"/>
      <c r="C288" s="485"/>
      <c r="D288" s="554" t="s">
        <v>818</v>
      </c>
      <c r="E288" s="19"/>
      <c r="F288" s="19"/>
      <c r="G288" s="19"/>
      <c r="H288" s="19"/>
      <c r="I288" s="19"/>
    </row>
    <row r="289" spans="1:9" ht="13.5" thickBot="1">
      <c r="A289" s="450"/>
      <c r="B289" s="486"/>
      <c r="C289" s="486"/>
      <c r="D289" s="555"/>
      <c r="E289" s="19"/>
      <c r="F289" s="19"/>
      <c r="G289" s="19"/>
      <c r="H289" s="19"/>
      <c r="I289" s="19"/>
    </row>
    <row r="290" spans="1:9" ht="13.5" thickBot="1">
      <c r="A290" s="109" t="s">
        <v>422</v>
      </c>
      <c r="B290" s="40"/>
      <c r="C290" s="41"/>
      <c r="D290" s="316"/>
      <c r="E290" s="317"/>
      <c r="F290" s="316"/>
      <c r="G290" s="317"/>
      <c r="H290" s="316"/>
      <c r="I290" s="358"/>
    </row>
    <row r="291" spans="1:9" ht="13.5" thickBot="1">
      <c r="A291" s="109" t="s">
        <v>258</v>
      </c>
      <c r="B291" s="42"/>
      <c r="C291" s="30"/>
      <c r="D291" s="313"/>
      <c r="E291" s="315"/>
      <c r="F291" s="313"/>
      <c r="G291" s="315"/>
      <c r="H291" s="313"/>
      <c r="I291" s="314"/>
    </row>
    <row r="292" spans="1:9" ht="13.5" thickBot="1">
      <c r="A292" s="109" t="s">
        <v>259</v>
      </c>
      <c r="B292" s="42"/>
      <c r="C292" s="30"/>
      <c r="D292" s="313"/>
      <c r="E292" s="315"/>
      <c r="F292" s="313"/>
      <c r="G292" s="315"/>
      <c r="H292" s="313"/>
      <c r="I292" s="314"/>
    </row>
    <row r="293" spans="1:9" ht="13.5" thickBot="1">
      <c r="A293" s="109" t="s">
        <v>260</v>
      </c>
      <c r="B293" s="42"/>
      <c r="C293" s="30"/>
      <c r="D293" s="313"/>
      <c r="E293" s="315"/>
      <c r="F293" s="313"/>
      <c r="G293" s="315"/>
      <c r="H293" s="313"/>
      <c r="I293" s="314"/>
    </row>
    <row r="294" spans="1:9" ht="13.5" thickBot="1">
      <c r="A294" s="109" t="s">
        <v>538</v>
      </c>
      <c r="B294" s="42"/>
      <c r="C294" s="30"/>
      <c r="D294" s="313"/>
      <c r="E294" s="315"/>
      <c r="F294" s="313"/>
      <c r="G294" s="315"/>
      <c r="H294" s="313"/>
      <c r="I294" s="314"/>
    </row>
    <row r="295" spans="1:9" ht="13.5" thickBot="1">
      <c r="A295" s="109" t="s">
        <v>262</v>
      </c>
      <c r="B295" s="42"/>
      <c r="C295" s="30"/>
      <c r="D295" s="313"/>
      <c r="E295" s="315"/>
      <c r="F295" s="313"/>
      <c r="G295" s="315"/>
      <c r="H295" s="313"/>
      <c r="I295" s="314"/>
    </row>
    <row r="296" spans="1:9" ht="13.5" thickBot="1">
      <c r="A296" s="109" t="s">
        <v>261</v>
      </c>
      <c r="B296" s="42"/>
      <c r="C296" s="30"/>
      <c r="D296" s="313"/>
      <c r="E296" s="315"/>
      <c r="F296" s="313"/>
      <c r="G296" s="315"/>
      <c r="H296" s="313"/>
      <c r="I296" s="314"/>
    </row>
    <row r="297" spans="1:9" ht="13.5" thickBot="1">
      <c r="A297" s="114" t="s">
        <v>263</v>
      </c>
      <c r="B297" s="42"/>
      <c r="C297" s="30"/>
      <c r="D297" s="313"/>
      <c r="E297" s="315"/>
      <c r="F297" s="313"/>
      <c r="G297" s="315"/>
      <c r="H297" s="313"/>
      <c r="I297" s="314"/>
    </row>
    <row r="298" spans="1:9" ht="27" thickBot="1">
      <c r="A298" s="114" t="s">
        <v>568</v>
      </c>
      <c r="B298" s="42"/>
      <c r="C298" s="30"/>
      <c r="D298" s="313"/>
      <c r="E298" s="315"/>
      <c r="F298" s="313"/>
      <c r="G298" s="315"/>
      <c r="H298" s="313"/>
      <c r="I298" s="314"/>
    </row>
    <row r="299" spans="1:9" ht="13.5" thickBot="1">
      <c r="A299" s="114" t="s">
        <v>264</v>
      </c>
      <c r="B299" s="42"/>
      <c r="C299" s="30"/>
      <c r="D299" s="313"/>
      <c r="E299" s="315"/>
      <c r="F299" s="313"/>
      <c r="G299" s="315"/>
      <c r="H299" s="313"/>
      <c r="I299" s="314"/>
    </row>
    <row r="300" spans="1:9" ht="15" customHeight="1" thickBot="1">
      <c r="A300" s="114" t="s">
        <v>265</v>
      </c>
      <c r="B300" s="42"/>
      <c r="C300" s="30"/>
      <c r="D300" s="313"/>
      <c r="E300" s="315"/>
      <c r="F300" s="313"/>
      <c r="G300" s="315"/>
      <c r="H300" s="313"/>
      <c r="I300" s="314"/>
    </row>
    <row r="301" spans="1:9" ht="13.5" thickBot="1">
      <c r="A301" s="115" t="s">
        <v>268</v>
      </c>
      <c r="B301" s="42"/>
      <c r="C301" s="30"/>
      <c r="D301" s="313"/>
      <c r="E301" s="315"/>
      <c r="F301" s="313"/>
      <c r="G301" s="315"/>
      <c r="H301" s="313"/>
      <c r="I301" s="314"/>
    </row>
    <row r="302" spans="1:9" ht="13.5" thickBot="1">
      <c r="A302" s="116" t="s">
        <v>266</v>
      </c>
      <c r="B302" s="42"/>
      <c r="C302" s="30"/>
      <c r="D302" s="313"/>
      <c r="E302" s="315"/>
      <c r="F302" s="313"/>
      <c r="G302" s="315"/>
      <c r="H302" s="313"/>
      <c r="I302" s="314"/>
    </row>
    <row r="303" spans="1:9" ht="13.5" thickBot="1">
      <c r="A303" s="109" t="s">
        <v>267</v>
      </c>
      <c r="B303" s="42"/>
      <c r="C303" s="31"/>
      <c r="D303" s="313"/>
      <c r="E303" s="332"/>
      <c r="F303" s="313"/>
      <c r="G303" s="332"/>
      <c r="H303" s="355"/>
      <c r="I303" s="356"/>
    </row>
    <row r="304" spans="1:9" ht="13.5" thickBot="1">
      <c r="A304" s="114" t="s">
        <v>421</v>
      </c>
      <c r="B304" s="42"/>
      <c r="C304" s="30"/>
      <c r="D304" s="313"/>
      <c r="E304" s="315"/>
      <c r="F304" s="313"/>
      <c r="G304" s="315"/>
      <c r="H304" s="313"/>
      <c r="I304" s="314"/>
    </row>
    <row r="305" spans="1:9" ht="12.75">
      <c r="A305" s="117" t="s">
        <v>423</v>
      </c>
      <c r="B305" s="43"/>
      <c r="C305" s="44"/>
      <c r="D305" s="349"/>
      <c r="E305" s="350"/>
      <c r="F305" s="349"/>
      <c r="G305" s="350"/>
      <c r="H305" s="349"/>
      <c r="I305" s="351"/>
    </row>
    <row r="306" spans="1:9" ht="12.75">
      <c r="A306" s="335" t="s">
        <v>424</v>
      </c>
      <c r="B306" s="348"/>
      <c r="C306" s="344"/>
      <c r="D306" s="344"/>
      <c r="E306" s="344"/>
      <c r="F306" s="344"/>
      <c r="G306" s="344"/>
      <c r="H306" s="344"/>
      <c r="I306" s="345"/>
    </row>
    <row r="307" spans="1:9" ht="12.75">
      <c r="A307" s="336"/>
      <c r="B307" s="348"/>
      <c r="C307" s="344"/>
      <c r="D307" s="344"/>
      <c r="E307" s="344"/>
      <c r="F307" s="344"/>
      <c r="G307" s="344"/>
      <c r="H307" s="344"/>
      <c r="I307" s="345"/>
    </row>
    <row r="308" spans="1:9" ht="15" customHeight="1">
      <c r="A308" s="336"/>
      <c r="B308" s="348"/>
      <c r="C308" s="344"/>
      <c r="D308" s="344"/>
      <c r="E308" s="344"/>
      <c r="F308" s="344"/>
      <c r="G308" s="344"/>
      <c r="H308" s="344"/>
      <c r="I308" s="345"/>
    </row>
    <row r="309" spans="1:9" ht="15" customHeight="1">
      <c r="A309" s="353" t="s">
        <v>100</v>
      </c>
      <c r="B309" s="346"/>
      <c r="C309" s="340"/>
      <c r="D309" s="340"/>
      <c r="E309" s="340"/>
      <c r="F309" s="340"/>
      <c r="G309" s="340"/>
      <c r="H309" s="340"/>
      <c r="I309" s="341"/>
    </row>
    <row r="310" spans="1:9" s="21" customFormat="1" ht="15" customHeight="1" thickBot="1">
      <c r="A310" s="354"/>
      <c r="B310" s="347"/>
      <c r="C310" s="342"/>
      <c r="D310" s="342"/>
      <c r="E310" s="342"/>
      <c r="F310" s="342"/>
      <c r="G310" s="342"/>
      <c r="H310" s="342"/>
      <c r="I310" s="343"/>
    </row>
    <row r="311" spans="1:3" s="21" customFormat="1" ht="12.75">
      <c r="A311" s="216"/>
      <c r="B311" s="216"/>
      <c r="C311" s="196"/>
    </row>
    <row r="312" spans="1:9" s="21" customFormat="1" ht="12.75">
      <c r="A312" s="515" t="s">
        <v>102</v>
      </c>
      <c r="B312" s="516"/>
      <c r="C312" s="516"/>
      <c r="D312" s="516"/>
      <c r="E312" s="516"/>
      <c r="F312" s="516"/>
      <c r="G312" s="516"/>
      <c r="H312" s="516"/>
      <c r="I312" s="517"/>
    </row>
    <row r="313" spans="1:9" s="21" customFormat="1" ht="12.75">
      <c r="A313" s="518" t="s">
        <v>103</v>
      </c>
      <c r="B313" s="519"/>
      <c r="C313" s="519"/>
      <c r="D313" s="519"/>
      <c r="E313" s="519"/>
      <c r="F313" s="519"/>
      <c r="G313" s="519"/>
      <c r="H313" s="519"/>
      <c r="I313" s="520"/>
    </row>
    <row r="314" spans="1:9" s="21" customFormat="1" ht="12.75">
      <c r="A314" s="333" t="s">
        <v>845</v>
      </c>
      <c r="B314" s="333"/>
      <c r="C314" s="333"/>
      <c r="D314" s="333"/>
      <c r="E314" s="333"/>
      <c r="F314" s="333"/>
      <c r="G314" s="333"/>
      <c r="H314" s="333"/>
      <c r="I314" s="333"/>
    </row>
    <row r="315" spans="1:9" s="21" customFormat="1" ht="12.75">
      <c r="A315" s="334"/>
      <c r="B315" s="334"/>
      <c r="C315" s="334"/>
      <c r="D315" s="334"/>
      <c r="E315" s="334"/>
      <c r="F315" s="334"/>
      <c r="G315" s="334"/>
      <c r="H315" s="334"/>
      <c r="I315" s="334"/>
    </row>
    <row r="316" spans="1:9" s="21" customFormat="1" ht="12.75">
      <c r="A316" s="334"/>
      <c r="B316" s="334"/>
      <c r="C316" s="334"/>
      <c r="D316" s="334"/>
      <c r="E316" s="334"/>
      <c r="F316" s="334"/>
      <c r="G316" s="334"/>
      <c r="H316" s="334"/>
      <c r="I316" s="334"/>
    </row>
    <row r="317" spans="1:9" s="21" customFormat="1" ht="12.75">
      <c r="A317" s="334"/>
      <c r="B317" s="334"/>
      <c r="C317" s="334"/>
      <c r="D317" s="334"/>
      <c r="E317" s="334"/>
      <c r="F317" s="334"/>
      <c r="G317" s="334"/>
      <c r="H317" s="334"/>
      <c r="I317" s="334"/>
    </row>
    <row r="318" spans="1:9" s="21" customFormat="1" ht="12.75">
      <c r="A318" s="334"/>
      <c r="B318" s="334"/>
      <c r="C318" s="334"/>
      <c r="D318" s="334"/>
      <c r="E318" s="334"/>
      <c r="F318" s="334"/>
      <c r="G318" s="334"/>
      <c r="H318" s="334"/>
      <c r="I318" s="334"/>
    </row>
    <row r="319" spans="1:9" s="21" customFormat="1" ht="12.75">
      <c r="A319" s="334"/>
      <c r="B319" s="334"/>
      <c r="C319" s="334"/>
      <c r="D319" s="334"/>
      <c r="E319" s="334"/>
      <c r="F319" s="334"/>
      <c r="G319" s="334"/>
      <c r="H319" s="334"/>
      <c r="I319" s="334"/>
    </row>
    <row r="320" spans="1:9" s="21" customFormat="1" ht="12.75">
      <c r="A320" s="118"/>
      <c r="B320" s="118"/>
      <c r="C320" s="217"/>
      <c r="D320" s="118"/>
      <c r="E320" s="217"/>
      <c r="F320" s="217"/>
      <c r="G320" s="217"/>
      <c r="H320" s="217"/>
      <c r="I320" s="217"/>
    </row>
    <row r="321" spans="1:9" s="21" customFormat="1" ht="12.75">
      <c r="A321" s="337" t="s">
        <v>106</v>
      </c>
      <c r="B321" s="338"/>
      <c r="C321" s="338"/>
      <c r="D321" s="338"/>
      <c r="E321" s="338"/>
      <c r="F321" s="338"/>
      <c r="G321" s="338"/>
      <c r="H321" s="338"/>
      <c r="I321" s="339"/>
    </row>
    <row r="322" spans="1:9" s="21" customFormat="1" ht="12.75">
      <c r="A322" s="333" t="s">
        <v>846</v>
      </c>
      <c r="B322" s="333"/>
      <c r="C322" s="333"/>
      <c r="D322" s="333"/>
      <c r="E322" s="333"/>
      <c r="F322" s="333"/>
      <c r="G322" s="333"/>
      <c r="H322" s="333"/>
      <c r="I322" s="333"/>
    </row>
    <row r="323" spans="1:9" s="21" customFormat="1" ht="12.75">
      <c r="A323" s="334"/>
      <c r="B323" s="334"/>
      <c r="C323" s="334"/>
      <c r="D323" s="334"/>
      <c r="E323" s="334"/>
      <c r="F323" s="334"/>
      <c r="G323" s="334"/>
      <c r="H323" s="334"/>
      <c r="I323" s="334"/>
    </row>
    <row r="324" spans="1:9" s="21" customFormat="1" ht="12.75">
      <c r="A324" s="334"/>
      <c r="B324" s="334"/>
      <c r="C324" s="334"/>
      <c r="D324" s="334"/>
      <c r="E324" s="334"/>
      <c r="F324" s="334"/>
      <c r="G324" s="334"/>
      <c r="H324" s="334"/>
      <c r="I324" s="334"/>
    </row>
    <row r="325" spans="1:9" s="21" customFormat="1" ht="12.75">
      <c r="A325" s="334"/>
      <c r="B325" s="334"/>
      <c r="C325" s="334"/>
      <c r="D325" s="334"/>
      <c r="E325" s="334"/>
      <c r="F325" s="334"/>
      <c r="G325" s="334"/>
      <c r="H325" s="334"/>
      <c r="I325" s="334"/>
    </row>
    <row r="326" spans="1:9" s="21" customFormat="1" ht="12.75">
      <c r="A326" s="334"/>
      <c r="B326" s="334"/>
      <c r="C326" s="334"/>
      <c r="D326" s="334"/>
      <c r="E326" s="334"/>
      <c r="F326" s="334"/>
      <c r="G326" s="334"/>
      <c r="H326" s="334"/>
      <c r="I326" s="334"/>
    </row>
    <row r="327" spans="1:9" s="21" customFormat="1" ht="12.75">
      <c r="A327" s="334"/>
      <c r="B327" s="334"/>
      <c r="C327" s="334"/>
      <c r="D327" s="334"/>
      <c r="E327" s="334"/>
      <c r="F327" s="334"/>
      <c r="G327" s="334"/>
      <c r="H327" s="334"/>
      <c r="I327" s="334"/>
    </row>
    <row r="328" spans="1:9" s="21" customFormat="1" ht="12.75">
      <c r="A328" s="131"/>
      <c r="B328" s="131"/>
      <c r="C328" s="131"/>
      <c r="E328" s="196"/>
      <c r="F328" s="196"/>
      <c r="G328" s="196"/>
      <c r="H328" s="196"/>
      <c r="I328" s="196"/>
    </row>
    <row r="329" spans="1:9" s="21" customFormat="1" ht="12.75">
      <c r="A329" s="337" t="s">
        <v>297</v>
      </c>
      <c r="B329" s="338"/>
      <c r="C329" s="338"/>
      <c r="D329" s="338"/>
      <c r="E329" s="338"/>
      <c r="F329" s="338"/>
      <c r="G329" s="338"/>
      <c r="H329" s="338"/>
      <c r="I329" s="339"/>
    </row>
    <row r="330" spans="1:9" s="21" customFormat="1" ht="12.75">
      <c r="A330" s="333" t="s">
        <v>847</v>
      </c>
      <c r="B330" s="333"/>
      <c r="C330" s="333"/>
      <c r="D330" s="333"/>
      <c r="E330" s="333"/>
      <c r="F330" s="333"/>
      <c r="G330" s="333"/>
      <c r="H330" s="333"/>
      <c r="I330" s="333"/>
    </row>
    <row r="331" spans="1:9" s="21" customFormat="1" ht="12.75">
      <c r="A331" s="334"/>
      <c r="B331" s="334"/>
      <c r="C331" s="334"/>
      <c r="D331" s="334"/>
      <c r="E331" s="334"/>
      <c r="F331" s="334"/>
      <c r="G331" s="334"/>
      <c r="H331" s="334"/>
      <c r="I331" s="334"/>
    </row>
    <row r="332" spans="1:9" s="21" customFormat="1" ht="12.75">
      <c r="A332" s="334"/>
      <c r="B332" s="334"/>
      <c r="C332" s="334"/>
      <c r="D332" s="334"/>
      <c r="E332" s="334"/>
      <c r="F332" s="334"/>
      <c r="G332" s="334"/>
      <c r="H332" s="334"/>
      <c r="I332" s="334"/>
    </row>
    <row r="333" spans="1:9" s="21" customFormat="1" ht="12.75">
      <c r="A333" s="334"/>
      <c r="B333" s="334"/>
      <c r="C333" s="334"/>
      <c r="D333" s="334"/>
      <c r="E333" s="334"/>
      <c r="F333" s="334"/>
      <c r="G333" s="334"/>
      <c r="H333" s="334"/>
      <c r="I333" s="334"/>
    </row>
    <row r="334" spans="1:9" s="21" customFormat="1" ht="12.75">
      <c r="A334" s="334"/>
      <c r="B334" s="334"/>
      <c r="C334" s="334"/>
      <c r="D334" s="334"/>
      <c r="E334" s="334"/>
      <c r="F334" s="334"/>
      <c r="G334" s="334"/>
      <c r="H334" s="334"/>
      <c r="I334" s="334"/>
    </row>
    <row r="335" spans="1:9" s="21" customFormat="1" ht="12.75">
      <c r="A335" s="334"/>
      <c r="B335" s="334"/>
      <c r="C335" s="334"/>
      <c r="D335" s="334"/>
      <c r="E335" s="334"/>
      <c r="F335" s="334"/>
      <c r="G335" s="334"/>
      <c r="H335" s="334"/>
      <c r="I335" s="334"/>
    </row>
    <row r="336" spans="1:9" s="21" customFormat="1" ht="12.75">
      <c r="A336" s="130"/>
      <c r="B336" s="212"/>
      <c r="C336" s="212"/>
      <c r="D336" s="212"/>
      <c r="E336" s="212"/>
      <c r="F336" s="212"/>
      <c r="G336" s="212"/>
      <c r="H336" s="212"/>
      <c r="I336" s="212"/>
    </row>
    <row r="337" spans="1:9" s="21" customFormat="1" ht="12.75">
      <c r="A337" s="531" t="s">
        <v>298</v>
      </c>
      <c r="B337" s="532"/>
      <c r="C337" s="532"/>
      <c r="D337" s="532"/>
      <c r="E337" s="532"/>
      <c r="F337" s="532"/>
      <c r="G337" s="532"/>
      <c r="H337" s="532"/>
      <c r="I337" s="533"/>
    </row>
    <row r="338" spans="1:9" s="21" customFormat="1" ht="12.75" customHeight="1">
      <c r="A338" s="429"/>
      <c r="B338" s="430"/>
      <c r="C338" s="430"/>
      <c r="D338" s="430"/>
      <c r="E338" s="430"/>
      <c r="F338" s="430"/>
      <c r="G338" s="430"/>
      <c r="H338" s="430"/>
      <c r="I338" s="534"/>
    </row>
    <row r="339" spans="1:9" s="21" customFormat="1" ht="12.75" customHeight="1">
      <c r="A339" s="333" t="s">
        <v>848</v>
      </c>
      <c r="B339" s="333"/>
      <c r="C339" s="333"/>
      <c r="D339" s="333"/>
      <c r="E339" s="333"/>
      <c r="F339" s="333"/>
      <c r="G339" s="333"/>
      <c r="H339" s="333"/>
      <c r="I339" s="333"/>
    </row>
    <row r="340" spans="1:9" s="21" customFormat="1" ht="12.75" customHeight="1">
      <c r="A340" s="334"/>
      <c r="B340" s="334"/>
      <c r="C340" s="334"/>
      <c r="D340" s="334"/>
      <c r="E340" s="334"/>
      <c r="F340" s="334"/>
      <c r="G340" s="334"/>
      <c r="H340" s="334"/>
      <c r="I340" s="334"/>
    </row>
    <row r="341" spans="1:9" s="21" customFormat="1" ht="12.75" customHeight="1">
      <c r="A341" s="334"/>
      <c r="B341" s="334"/>
      <c r="C341" s="334"/>
      <c r="D341" s="334"/>
      <c r="E341" s="334"/>
      <c r="F341" s="334"/>
      <c r="G341" s="334"/>
      <c r="H341" s="334"/>
      <c r="I341" s="334"/>
    </row>
    <row r="342" spans="1:9" s="21" customFormat="1" ht="12.75" customHeight="1">
      <c r="A342" s="334"/>
      <c r="B342" s="334"/>
      <c r="C342" s="334"/>
      <c r="D342" s="334"/>
      <c r="E342" s="334"/>
      <c r="F342" s="334"/>
      <c r="G342" s="334"/>
      <c r="H342" s="334"/>
      <c r="I342" s="334"/>
    </row>
    <row r="343" spans="1:9" s="21" customFormat="1" ht="12.75" customHeight="1">
      <c r="A343" s="334"/>
      <c r="B343" s="334"/>
      <c r="C343" s="334"/>
      <c r="D343" s="334"/>
      <c r="E343" s="334"/>
      <c r="F343" s="334"/>
      <c r="G343" s="334"/>
      <c r="H343" s="334"/>
      <c r="I343" s="334"/>
    </row>
    <row r="344" spans="1:9" s="21" customFormat="1" ht="12.75" customHeight="1">
      <c r="A344" s="334"/>
      <c r="B344" s="334"/>
      <c r="C344" s="334"/>
      <c r="D344" s="334"/>
      <c r="E344" s="334"/>
      <c r="F344" s="334"/>
      <c r="G344" s="334"/>
      <c r="H344" s="334"/>
      <c r="I344" s="334"/>
    </row>
    <row r="345" spans="1:9" s="21" customFormat="1" ht="12.75">
      <c r="A345" s="130"/>
      <c r="B345" s="212"/>
      <c r="C345" s="212"/>
      <c r="D345" s="212"/>
      <c r="E345" s="212"/>
      <c r="F345" s="212"/>
      <c r="G345" s="212"/>
      <c r="H345" s="212"/>
      <c r="I345" s="212"/>
    </row>
    <row r="346" spans="1:9" s="21" customFormat="1" ht="12.75" customHeight="1">
      <c r="A346" s="337" t="s">
        <v>299</v>
      </c>
      <c r="B346" s="338"/>
      <c r="C346" s="338"/>
      <c r="D346" s="338"/>
      <c r="E346" s="338"/>
      <c r="F346" s="338"/>
      <c r="G346" s="338"/>
      <c r="H346" s="338"/>
      <c r="I346" s="339"/>
    </row>
    <row r="347" spans="1:9" s="21" customFormat="1" ht="12.75" customHeight="1">
      <c r="A347" s="333" t="s">
        <v>849</v>
      </c>
      <c r="B347" s="333"/>
      <c r="C347" s="333"/>
      <c r="D347" s="333"/>
      <c r="E347" s="333"/>
      <c r="F347" s="333"/>
      <c r="G347" s="333"/>
      <c r="H347" s="333"/>
      <c r="I347" s="333"/>
    </row>
    <row r="348" spans="1:9" s="21" customFormat="1" ht="12.75" customHeight="1">
      <c r="A348" s="334"/>
      <c r="B348" s="334"/>
      <c r="C348" s="334"/>
      <c r="D348" s="334"/>
      <c r="E348" s="334"/>
      <c r="F348" s="334"/>
      <c r="G348" s="334"/>
      <c r="H348" s="334"/>
      <c r="I348" s="334"/>
    </row>
    <row r="349" spans="1:9" s="21" customFormat="1" ht="12.75" customHeight="1">
      <c r="A349" s="334"/>
      <c r="B349" s="334"/>
      <c r="C349" s="334"/>
      <c r="D349" s="334"/>
      <c r="E349" s="334"/>
      <c r="F349" s="334"/>
      <c r="G349" s="334"/>
      <c r="H349" s="334"/>
      <c r="I349" s="334"/>
    </row>
    <row r="350" spans="1:9" s="21" customFormat="1" ht="12.75" customHeight="1">
      <c r="A350" s="334"/>
      <c r="B350" s="334"/>
      <c r="C350" s="334"/>
      <c r="D350" s="334"/>
      <c r="E350" s="334"/>
      <c r="F350" s="334"/>
      <c r="G350" s="334"/>
      <c r="H350" s="334"/>
      <c r="I350" s="334"/>
    </row>
    <row r="351" spans="1:9" s="21" customFormat="1" ht="12.75" customHeight="1">
      <c r="A351" s="334"/>
      <c r="B351" s="334"/>
      <c r="C351" s="334"/>
      <c r="D351" s="334"/>
      <c r="E351" s="334"/>
      <c r="F351" s="334"/>
      <c r="G351" s="334"/>
      <c r="H351" s="334"/>
      <c r="I351" s="334"/>
    </row>
    <row r="352" spans="1:9" s="21" customFormat="1" ht="12.75" customHeight="1">
      <c r="A352" s="334"/>
      <c r="B352" s="334"/>
      <c r="C352" s="334"/>
      <c r="D352" s="334"/>
      <c r="E352" s="334"/>
      <c r="F352" s="334"/>
      <c r="G352" s="334"/>
      <c r="H352" s="334"/>
      <c r="I352" s="334"/>
    </row>
    <row r="353" spans="1:9" s="21" customFormat="1" ht="12.75">
      <c r="A353" s="130"/>
      <c r="B353" s="212"/>
      <c r="C353" s="212"/>
      <c r="D353" s="212"/>
      <c r="E353" s="212"/>
      <c r="F353" s="212"/>
      <c r="G353" s="212"/>
      <c r="H353" s="212"/>
      <c r="I353" s="212"/>
    </row>
    <row r="354" spans="1:9" s="21" customFormat="1" ht="12.75" customHeight="1">
      <c r="A354" s="337" t="s">
        <v>300</v>
      </c>
      <c r="B354" s="552"/>
      <c r="C354" s="552"/>
      <c r="D354" s="552"/>
      <c r="E354" s="552"/>
      <c r="F354" s="552"/>
      <c r="G354" s="552"/>
      <c r="H354" s="552"/>
      <c r="I354" s="553"/>
    </row>
    <row r="355" spans="1:9" s="21" customFormat="1" ht="12.75" customHeight="1">
      <c r="A355" s="333" t="s">
        <v>850</v>
      </c>
      <c r="B355" s="333"/>
      <c r="C355" s="333"/>
      <c r="D355" s="333"/>
      <c r="E355" s="333"/>
      <c r="F355" s="333"/>
      <c r="G355" s="333"/>
      <c r="H355" s="333"/>
      <c r="I355" s="333"/>
    </row>
    <row r="356" spans="1:9" s="21" customFormat="1" ht="12.75" customHeight="1">
      <c r="A356" s="334"/>
      <c r="B356" s="334"/>
      <c r="C356" s="334"/>
      <c r="D356" s="334"/>
      <c r="E356" s="334"/>
      <c r="F356" s="334"/>
      <c r="G356" s="334"/>
      <c r="H356" s="334"/>
      <c r="I356" s="334"/>
    </row>
    <row r="357" spans="1:9" s="21" customFormat="1" ht="12.75" customHeight="1">
      <c r="A357" s="334"/>
      <c r="B357" s="334"/>
      <c r="C357" s="334"/>
      <c r="D357" s="334"/>
      <c r="E357" s="334"/>
      <c r="F357" s="334"/>
      <c r="G357" s="334"/>
      <c r="H357" s="334"/>
      <c r="I357" s="334"/>
    </row>
    <row r="358" spans="1:9" s="21" customFormat="1" ht="12.75" customHeight="1">
      <c r="A358" s="334"/>
      <c r="B358" s="334"/>
      <c r="C358" s="334"/>
      <c r="D358" s="334"/>
      <c r="E358" s="334"/>
      <c r="F358" s="334"/>
      <c r="G358" s="334"/>
      <c r="H358" s="334"/>
      <c r="I358" s="334"/>
    </row>
    <row r="359" spans="1:9" s="21" customFormat="1" ht="12.75" customHeight="1">
      <c r="A359" s="334"/>
      <c r="B359" s="334"/>
      <c r="C359" s="334"/>
      <c r="D359" s="334"/>
      <c r="E359" s="334"/>
      <c r="F359" s="334"/>
      <c r="G359" s="334"/>
      <c r="H359" s="334"/>
      <c r="I359" s="334"/>
    </row>
    <row r="360" spans="1:9" s="21" customFormat="1" ht="12.75" customHeight="1">
      <c r="A360" s="334"/>
      <c r="B360" s="334"/>
      <c r="C360" s="334"/>
      <c r="D360" s="334"/>
      <c r="E360" s="334"/>
      <c r="F360" s="334"/>
      <c r="G360" s="334"/>
      <c r="H360" s="334"/>
      <c r="I360" s="334"/>
    </row>
    <row r="361" spans="1:9" s="21" customFormat="1" ht="12.75">
      <c r="A361" s="130"/>
      <c r="B361" s="212"/>
      <c r="C361" s="212"/>
      <c r="D361" s="212"/>
      <c r="E361" s="212"/>
      <c r="F361" s="212"/>
      <c r="G361" s="212"/>
      <c r="H361" s="212"/>
      <c r="I361" s="212"/>
    </row>
    <row r="362" spans="1:9" s="21" customFormat="1" ht="12.75">
      <c r="A362" s="589" t="s">
        <v>301</v>
      </c>
      <c r="B362" s="458"/>
      <c r="C362" s="458"/>
      <c r="D362" s="458"/>
      <c r="E362" s="458"/>
      <c r="F362" s="458"/>
      <c r="G362" s="458"/>
      <c r="H362" s="458"/>
      <c r="I362" s="459"/>
    </row>
    <row r="363" spans="1:9" s="21" customFormat="1" ht="12.75">
      <c r="A363" s="370"/>
      <c r="B363" s="371"/>
      <c r="C363" s="371"/>
      <c r="D363" s="371"/>
      <c r="E363" s="371"/>
      <c r="F363" s="371"/>
      <c r="G363" s="371"/>
      <c r="H363" s="371"/>
      <c r="I363" s="372"/>
    </row>
    <row r="364" spans="1:9" s="21" customFormat="1" ht="12.75">
      <c r="A364" s="460"/>
      <c r="B364" s="461"/>
      <c r="C364" s="461"/>
      <c r="D364" s="461"/>
      <c r="E364" s="461"/>
      <c r="F364" s="461"/>
      <c r="G364" s="461"/>
      <c r="H364" s="461"/>
      <c r="I364" s="462"/>
    </row>
    <row r="365" spans="1:9" s="21" customFormat="1" ht="12.75">
      <c r="A365" s="333" t="s">
        <v>851</v>
      </c>
      <c r="B365" s="333"/>
      <c r="C365" s="333"/>
      <c r="D365" s="333"/>
      <c r="E365" s="333"/>
      <c r="F365" s="333"/>
      <c r="G365" s="333"/>
      <c r="H365" s="333"/>
      <c r="I365" s="333"/>
    </row>
    <row r="366" spans="1:9" s="21" customFormat="1" ht="12.75">
      <c r="A366" s="334"/>
      <c r="B366" s="334"/>
      <c r="C366" s="334"/>
      <c r="D366" s="334"/>
      <c r="E366" s="334"/>
      <c r="F366" s="334"/>
      <c r="G366" s="334"/>
      <c r="H366" s="334"/>
      <c r="I366" s="334"/>
    </row>
    <row r="367" spans="1:9" s="21" customFormat="1" ht="12.75">
      <c r="A367" s="334"/>
      <c r="B367" s="334"/>
      <c r="C367" s="334"/>
      <c r="D367" s="334"/>
      <c r="E367" s="334"/>
      <c r="F367" s="334"/>
      <c r="G367" s="334"/>
      <c r="H367" s="334"/>
      <c r="I367" s="334"/>
    </row>
    <row r="368" spans="1:9" s="21" customFormat="1" ht="12.75">
      <c r="A368" s="334"/>
      <c r="B368" s="334"/>
      <c r="C368" s="334"/>
      <c r="D368" s="334"/>
      <c r="E368" s="334"/>
      <c r="F368" s="334"/>
      <c r="G368" s="334"/>
      <c r="H368" s="334"/>
      <c r="I368" s="334"/>
    </row>
    <row r="369" spans="1:9" s="21" customFormat="1" ht="12.75">
      <c r="A369" s="334"/>
      <c r="B369" s="334"/>
      <c r="C369" s="334"/>
      <c r="D369" s="334"/>
      <c r="E369" s="334"/>
      <c r="F369" s="334"/>
      <c r="G369" s="334"/>
      <c r="H369" s="334"/>
      <c r="I369" s="334"/>
    </row>
    <row r="370" spans="1:9" s="21" customFormat="1" ht="12.75">
      <c r="A370" s="334"/>
      <c r="B370" s="334"/>
      <c r="C370" s="334"/>
      <c r="D370" s="334"/>
      <c r="E370" s="334"/>
      <c r="F370" s="334"/>
      <c r="G370" s="334"/>
      <c r="H370" s="334"/>
      <c r="I370" s="334"/>
    </row>
    <row r="371" spans="1:9" s="21" customFormat="1" ht="12.75">
      <c r="A371" s="202"/>
      <c r="B371" s="202"/>
      <c r="C371" s="202"/>
      <c r="D371" s="202"/>
      <c r="E371" s="202"/>
      <c r="F371" s="202"/>
      <c r="G371" s="202"/>
      <c r="H371" s="202"/>
      <c r="I371" s="202"/>
    </row>
    <row r="372" spans="1:9" s="21" customFormat="1" ht="12.75" customHeight="1">
      <c r="A372" s="583" t="s">
        <v>302</v>
      </c>
      <c r="B372" s="584"/>
      <c r="C372" s="584"/>
      <c r="D372" s="584"/>
      <c r="E372" s="584"/>
      <c r="F372" s="584"/>
      <c r="G372" s="584"/>
      <c r="H372" s="584"/>
      <c r="I372" s="585"/>
    </row>
    <row r="373" spans="1:9" ht="12.75">
      <c r="A373" s="329"/>
      <c r="B373" s="330"/>
      <c r="C373" s="330"/>
      <c r="D373" s="330"/>
      <c r="E373" s="330"/>
      <c r="F373" s="330"/>
      <c r="G373" s="330"/>
      <c r="H373" s="330"/>
      <c r="I373" s="331"/>
    </row>
    <row r="374" spans="1:9" s="21" customFormat="1" ht="12.75">
      <c r="A374" s="586"/>
      <c r="B374" s="587"/>
      <c r="C374" s="587"/>
      <c r="D374" s="587"/>
      <c r="E374" s="587"/>
      <c r="F374" s="587"/>
      <c r="G374" s="587"/>
      <c r="H374" s="587"/>
      <c r="I374" s="588"/>
    </row>
    <row r="375" spans="1:9" s="21" customFormat="1" ht="12.75">
      <c r="A375" s="333" t="s">
        <v>851</v>
      </c>
      <c r="B375" s="333"/>
      <c r="C375" s="333"/>
      <c r="D375" s="333"/>
      <c r="E375" s="333"/>
      <c r="F375" s="333"/>
      <c r="G375" s="333"/>
      <c r="H375" s="333"/>
      <c r="I375" s="333"/>
    </row>
    <row r="376" spans="1:9" ht="12.75">
      <c r="A376" s="334"/>
      <c r="B376" s="334"/>
      <c r="C376" s="334"/>
      <c r="D376" s="334"/>
      <c r="E376" s="334"/>
      <c r="F376" s="334"/>
      <c r="G376" s="334"/>
      <c r="H376" s="334"/>
      <c r="I376" s="334"/>
    </row>
    <row r="377" spans="1:9" ht="12.75">
      <c r="A377" s="334"/>
      <c r="B377" s="334"/>
      <c r="C377" s="334"/>
      <c r="D377" s="334"/>
      <c r="E377" s="334"/>
      <c r="F377" s="334"/>
      <c r="G377" s="334"/>
      <c r="H377" s="334"/>
      <c r="I377" s="334"/>
    </row>
    <row r="378" spans="1:9" ht="12.75">
      <c r="A378" s="334"/>
      <c r="B378" s="334"/>
      <c r="C378" s="334"/>
      <c r="D378" s="334"/>
      <c r="E378" s="334"/>
      <c r="F378" s="334"/>
      <c r="G378" s="334"/>
      <c r="H378" s="334"/>
      <c r="I378" s="334"/>
    </row>
    <row r="379" spans="1:9" ht="12.75">
      <c r="A379" s="334"/>
      <c r="B379" s="334"/>
      <c r="C379" s="334"/>
      <c r="D379" s="334"/>
      <c r="E379" s="334"/>
      <c r="F379" s="334"/>
      <c r="G379" s="334"/>
      <c r="H379" s="334"/>
      <c r="I379" s="334"/>
    </row>
    <row r="380" spans="1:9" ht="12.75">
      <c r="A380" s="334"/>
      <c r="B380" s="334"/>
      <c r="C380" s="334"/>
      <c r="D380" s="334"/>
      <c r="E380" s="334"/>
      <c r="F380" s="334"/>
      <c r="G380" s="334"/>
      <c r="H380" s="334"/>
      <c r="I380" s="334"/>
    </row>
    <row r="382" spans="1:9" ht="12.75">
      <c r="A382" s="609" t="s">
        <v>778</v>
      </c>
      <c r="B382" s="609"/>
      <c r="C382" s="609"/>
      <c r="D382" s="609"/>
      <c r="E382" s="609"/>
      <c r="F382" s="609"/>
      <c r="G382" s="609"/>
      <c r="H382" s="609"/>
      <c r="I382" s="609"/>
    </row>
    <row r="383" spans="1:9" ht="34.5" customHeight="1">
      <c r="A383" s="597" t="s">
        <v>777</v>
      </c>
      <c r="B383" s="597"/>
      <c r="C383" s="597"/>
      <c r="D383" s="597"/>
      <c r="E383" s="597"/>
      <c r="F383" s="597"/>
      <c r="G383" s="597"/>
      <c r="H383" s="597"/>
      <c r="I383" s="597"/>
    </row>
    <row r="384" spans="1:9" ht="12.75">
      <c r="A384" s="197"/>
      <c r="B384" s="197"/>
      <c r="C384" s="197"/>
      <c r="D384" s="197"/>
      <c r="E384" s="197"/>
      <c r="F384" s="197"/>
      <c r="G384" s="197"/>
      <c r="H384" s="197"/>
      <c r="I384" s="197"/>
    </row>
    <row r="385" spans="1:9" ht="12.75">
      <c r="A385" s="601" t="s">
        <v>779</v>
      </c>
      <c r="B385" s="602"/>
      <c r="C385" s="602"/>
      <c r="D385" s="602"/>
      <c r="E385" s="602"/>
      <c r="F385" s="602"/>
      <c r="G385" s="602"/>
      <c r="H385" s="602"/>
      <c r="I385" s="603"/>
    </row>
    <row r="386" spans="1:9" ht="12.75">
      <c r="A386" s="333"/>
      <c r="B386" s="333"/>
      <c r="C386" s="333"/>
      <c r="D386" s="333"/>
      <c r="E386" s="333"/>
      <c r="F386" s="333"/>
      <c r="G386" s="333"/>
      <c r="H386" s="333"/>
      <c r="I386" s="333"/>
    </row>
    <row r="387" spans="1:9" ht="12.75">
      <c r="A387" s="334"/>
      <c r="B387" s="334"/>
      <c r="C387" s="334"/>
      <c r="D387" s="334"/>
      <c r="E387" s="334"/>
      <c r="F387" s="334"/>
      <c r="G387" s="334"/>
      <c r="H387" s="334"/>
      <c r="I387" s="334"/>
    </row>
    <row r="388" spans="1:9" ht="12.75">
      <c r="A388" s="334"/>
      <c r="B388" s="334"/>
      <c r="C388" s="334"/>
      <c r="D388" s="334"/>
      <c r="E388" s="334"/>
      <c r="F388" s="334"/>
      <c r="G388" s="334"/>
      <c r="H388" s="334"/>
      <c r="I388" s="334"/>
    </row>
    <row r="389" spans="1:9" ht="12.75">
      <c r="A389" s="334"/>
      <c r="B389" s="334"/>
      <c r="C389" s="334"/>
      <c r="D389" s="334"/>
      <c r="E389" s="334"/>
      <c r="F389" s="334"/>
      <c r="G389" s="334"/>
      <c r="H389" s="334"/>
      <c r="I389" s="334"/>
    </row>
    <row r="390" spans="1:9" ht="12.75">
      <c r="A390" s="334"/>
      <c r="B390" s="334"/>
      <c r="C390" s="334"/>
      <c r="D390" s="334"/>
      <c r="E390" s="334"/>
      <c r="F390" s="334"/>
      <c r="G390" s="334"/>
      <c r="H390" s="334"/>
      <c r="I390" s="334"/>
    </row>
    <row r="391" spans="1:9" ht="12.75">
      <c r="A391" s="334"/>
      <c r="B391" s="334"/>
      <c r="C391" s="334"/>
      <c r="D391" s="334"/>
      <c r="E391" s="334"/>
      <c r="F391" s="334"/>
      <c r="G391" s="334"/>
      <c r="H391" s="334"/>
      <c r="I391" s="334"/>
    </row>
    <row r="392" spans="1:9" ht="12.75">
      <c r="A392" s="197"/>
      <c r="B392" s="197"/>
      <c r="C392" s="197"/>
      <c r="D392" s="197"/>
      <c r="E392" s="197"/>
      <c r="F392" s="197"/>
      <c r="G392" s="197"/>
      <c r="H392" s="197"/>
      <c r="I392" s="197"/>
    </row>
    <row r="393" spans="1:9" ht="15.75" customHeight="1">
      <c r="A393" s="598" t="s">
        <v>780</v>
      </c>
      <c r="B393" s="599"/>
      <c r="C393" s="599"/>
      <c r="D393" s="599"/>
      <c r="E393" s="599"/>
      <c r="F393" s="599"/>
      <c r="G393" s="599"/>
      <c r="H393" s="599"/>
      <c r="I393" s="600"/>
    </row>
    <row r="394" spans="1:9" ht="12.75">
      <c r="A394" s="333"/>
      <c r="B394" s="333"/>
      <c r="C394" s="333"/>
      <c r="D394" s="333"/>
      <c r="E394" s="333"/>
      <c r="F394" s="333"/>
      <c r="G394" s="333"/>
      <c r="H394" s="333"/>
      <c r="I394" s="333"/>
    </row>
    <row r="395" spans="1:9" ht="12.75">
      <c r="A395" s="334"/>
      <c r="B395" s="334"/>
      <c r="C395" s="334"/>
      <c r="D395" s="334"/>
      <c r="E395" s="334"/>
      <c r="F395" s="334"/>
      <c r="G395" s="334"/>
      <c r="H395" s="334"/>
      <c r="I395" s="334"/>
    </row>
    <row r="396" spans="1:9" ht="12.75">
      <c r="A396" s="334"/>
      <c r="B396" s="334"/>
      <c r="C396" s="334"/>
      <c r="D396" s="334"/>
      <c r="E396" s="334"/>
      <c r="F396" s="334"/>
      <c r="G396" s="334"/>
      <c r="H396" s="334"/>
      <c r="I396" s="334"/>
    </row>
    <row r="397" spans="1:9" ht="12.75">
      <c r="A397" s="334"/>
      <c r="B397" s="334"/>
      <c r="C397" s="334"/>
      <c r="D397" s="334"/>
      <c r="E397" s="334"/>
      <c r="F397" s="334"/>
      <c r="G397" s="334"/>
      <c r="H397" s="334"/>
      <c r="I397" s="334"/>
    </row>
    <row r="398" spans="1:9" ht="12.75">
      <c r="A398" s="334"/>
      <c r="B398" s="334"/>
      <c r="C398" s="334"/>
      <c r="D398" s="334"/>
      <c r="E398" s="334"/>
      <c r="F398" s="334"/>
      <c r="G398" s="334"/>
      <c r="H398" s="334"/>
      <c r="I398" s="334"/>
    </row>
    <row r="399" spans="1:9" ht="12.75">
      <c r="A399" s="334"/>
      <c r="B399" s="334"/>
      <c r="C399" s="334"/>
      <c r="D399" s="334"/>
      <c r="E399" s="334"/>
      <c r="F399" s="334"/>
      <c r="G399" s="334"/>
      <c r="H399" s="334"/>
      <c r="I399" s="334"/>
    </row>
    <row r="400" spans="1:9" ht="21" customHeight="1">
      <c r="A400" s="218"/>
      <c r="B400" s="218"/>
      <c r="C400" s="218"/>
      <c r="D400" s="218"/>
      <c r="E400" s="218"/>
      <c r="F400" s="218"/>
      <c r="G400" s="218"/>
      <c r="H400" s="218"/>
      <c r="I400" s="218"/>
    </row>
    <row r="401" spans="1:9" ht="21" customHeight="1">
      <c r="A401" s="574" t="s">
        <v>781</v>
      </c>
      <c r="B401" s="575"/>
      <c r="C401" s="575"/>
      <c r="D401" s="575"/>
      <c r="E401" s="575"/>
      <c r="F401" s="575"/>
      <c r="G401" s="575"/>
      <c r="H401" s="575"/>
      <c r="I401" s="576"/>
    </row>
    <row r="402" spans="1:9" ht="21" customHeight="1">
      <c r="A402" s="577"/>
      <c r="B402" s="578"/>
      <c r="C402" s="578"/>
      <c r="D402" s="578"/>
      <c r="E402" s="578"/>
      <c r="F402" s="578"/>
      <c r="G402" s="578"/>
      <c r="H402" s="578"/>
      <c r="I402" s="579"/>
    </row>
    <row r="403" spans="1:9" ht="9" customHeight="1">
      <c r="A403" s="580"/>
      <c r="B403" s="581"/>
      <c r="C403" s="581"/>
      <c r="D403" s="581"/>
      <c r="E403" s="581"/>
      <c r="F403" s="581"/>
      <c r="G403" s="581"/>
      <c r="H403" s="581"/>
      <c r="I403" s="582"/>
    </row>
    <row r="404" spans="1:9" ht="12.75">
      <c r="A404" s="209"/>
      <c r="B404" s="209"/>
      <c r="C404" s="209"/>
      <c r="D404" s="209"/>
      <c r="E404" s="209"/>
      <c r="F404" s="209"/>
      <c r="G404" s="209"/>
      <c r="H404" s="209"/>
      <c r="I404" s="209"/>
    </row>
    <row r="405" spans="1:9" ht="12.75">
      <c r="A405" s="211"/>
      <c r="B405" s="211"/>
      <c r="C405" s="211"/>
      <c r="D405" s="211"/>
      <c r="E405" s="211"/>
      <c r="F405" s="211"/>
      <c r="G405" s="211"/>
      <c r="H405" s="211"/>
      <c r="I405" s="211"/>
    </row>
    <row r="406" spans="1:9" ht="12.75">
      <c r="A406" s="211"/>
      <c r="B406" s="211"/>
      <c r="C406" s="211"/>
      <c r="D406" s="211"/>
      <c r="E406" s="211"/>
      <c r="F406" s="211"/>
      <c r="G406" s="211"/>
      <c r="H406" s="211"/>
      <c r="I406" s="211"/>
    </row>
    <row r="407" spans="1:9" ht="12.75">
      <c r="A407" s="211"/>
      <c r="B407" s="211"/>
      <c r="C407" s="211"/>
      <c r="D407" s="211"/>
      <c r="E407" s="211"/>
      <c r="F407" s="211"/>
      <c r="G407" s="211"/>
      <c r="H407" s="211"/>
      <c r="I407" s="211"/>
    </row>
    <row r="408" spans="1:9" ht="12.75">
      <c r="A408" s="211"/>
      <c r="B408" s="211"/>
      <c r="C408" s="211"/>
      <c r="D408" s="211"/>
      <c r="E408" s="211"/>
      <c r="F408" s="211"/>
      <c r="G408" s="211"/>
      <c r="H408" s="211"/>
      <c r="I408" s="211"/>
    </row>
    <row r="409" spans="1:9" ht="12.75">
      <c r="A409" s="211"/>
      <c r="B409" s="211"/>
      <c r="C409" s="211"/>
      <c r="D409" s="211"/>
      <c r="E409" s="211"/>
      <c r="F409" s="211"/>
      <c r="G409" s="211"/>
      <c r="H409" s="211"/>
      <c r="I409" s="211"/>
    </row>
    <row r="410" spans="1:9" ht="9" customHeight="1">
      <c r="A410" s="194"/>
      <c r="B410" s="194"/>
      <c r="C410" s="194"/>
      <c r="D410" s="194"/>
      <c r="E410" s="194"/>
      <c r="F410" s="194"/>
      <c r="G410" s="194"/>
      <c r="H410" s="194"/>
      <c r="I410" s="194"/>
    </row>
    <row r="411" spans="1:9" ht="9" customHeight="1">
      <c r="A411" s="574" t="s">
        <v>782</v>
      </c>
      <c r="B411" s="575"/>
      <c r="C411" s="575"/>
      <c r="D411" s="575"/>
      <c r="E411" s="575"/>
      <c r="F411" s="575"/>
      <c r="G411" s="575"/>
      <c r="H411" s="575"/>
      <c r="I411" s="576"/>
    </row>
    <row r="412" spans="1:9" ht="9" customHeight="1">
      <c r="A412" s="580"/>
      <c r="B412" s="581"/>
      <c r="C412" s="581"/>
      <c r="D412" s="581"/>
      <c r="E412" s="581"/>
      <c r="F412" s="581"/>
      <c r="G412" s="581"/>
      <c r="H412" s="581"/>
      <c r="I412" s="582"/>
    </row>
    <row r="413" spans="1:9" ht="12.75">
      <c r="A413" s="333"/>
      <c r="B413" s="333"/>
      <c r="C413" s="333"/>
      <c r="D413" s="333"/>
      <c r="E413" s="333"/>
      <c r="F413" s="333"/>
      <c r="G413" s="333"/>
      <c r="H413" s="333"/>
      <c r="I413" s="333"/>
    </row>
    <row r="414" spans="1:9" ht="12.75">
      <c r="A414" s="334"/>
      <c r="B414" s="334"/>
      <c r="C414" s="334"/>
      <c r="D414" s="334"/>
      <c r="E414" s="334"/>
      <c r="F414" s="334"/>
      <c r="G414" s="334"/>
      <c r="H414" s="334"/>
      <c r="I414" s="334"/>
    </row>
    <row r="415" spans="1:9" ht="12.75">
      <c r="A415" s="334"/>
      <c r="B415" s="334"/>
      <c r="C415" s="334"/>
      <c r="D415" s="334"/>
      <c r="E415" s="334"/>
      <c r="F415" s="334"/>
      <c r="G415" s="334"/>
      <c r="H415" s="334"/>
      <c r="I415" s="334"/>
    </row>
    <row r="416" spans="1:9" ht="12.75">
      <c r="A416" s="334"/>
      <c r="B416" s="334"/>
      <c r="C416" s="334"/>
      <c r="D416" s="334"/>
      <c r="E416" s="334"/>
      <c r="F416" s="334"/>
      <c r="G416" s="334"/>
      <c r="H416" s="334"/>
      <c r="I416" s="334"/>
    </row>
    <row r="417" spans="1:9" ht="12.75">
      <c r="A417" s="334"/>
      <c r="B417" s="334"/>
      <c r="C417" s="334"/>
      <c r="D417" s="334"/>
      <c r="E417" s="334"/>
      <c r="F417" s="334"/>
      <c r="G417" s="334"/>
      <c r="H417" s="334"/>
      <c r="I417" s="334"/>
    </row>
    <row r="418" spans="1:9" ht="12.75">
      <c r="A418" s="334"/>
      <c r="B418" s="334"/>
      <c r="C418" s="334"/>
      <c r="D418" s="334"/>
      <c r="E418" s="334"/>
      <c r="F418" s="334"/>
      <c r="G418" s="334"/>
      <c r="H418" s="334"/>
      <c r="I418" s="334"/>
    </row>
    <row r="419" spans="1:3" ht="12.75">
      <c r="A419" s="17"/>
      <c r="C419" s="17"/>
    </row>
    <row r="420" spans="1:9" ht="19.5" customHeight="1">
      <c r="A420" s="574" t="s">
        <v>783</v>
      </c>
      <c r="B420" s="575"/>
      <c r="C420" s="575"/>
      <c r="D420" s="575"/>
      <c r="E420" s="575"/>
      <c r="F420" s="575"/>
      <c r="G420" s="575"/>
      <c r="H420" s="575"/>
      <c r="I420" s="576"/>
    </row>
    <row r="421" spans="1:9" ht="17.25" customHeight="1">
      <c r="A421" s="580"/>
      <c r="B421" s="581"/>
      <c r="C421" s="581"/>
      <c r="D421" s="581"/>
      <c r="E421" s="581"/>
      <c r="F421" s="581"/>
      <c r="G421" s="581"/>
      <c r="H421" s="581"/>
      <c r="I421" s="582"/>
    </row>
    <row r="422" spans="1:9" ht="12.75">
      <c r="A422" s="529"/>
      <c r="B422" s="529"/>
      <c r="C422" s="529"/>
      <c r="D422" s="529"/>
      <c r="E422" s="529"/>
      <c r="F422" s="529"/>
      <c r="G422" s="529"/>
      <c r="H422" s="529"/>
      <c r="I422" s="529"/>
    </row>
    <row r="423" spans="1:9" ht="12.75">
      <c r="A423" s="530"/>
      <c r="B423" s="530"/>
      <c r="C423" s="530"/>
      <c r="D423" s="530"/>
      <c r="E423" s="530"/>
      <c r="F423" s="530"/>
      <c r="G423" s="530"/>
      <c r="H423" s="530"/>
      <c r="I423" s="530"/>
    </row>
    <row r="424" spans="1:9" ht="12.75">
      <c r="A424" s="530"/>
      <c r="B424" s="530"/>
      <c r="C424" s="530"/>
      <c r="D424" s="530"/>
      <c r="E424" s="530"/>
      <c r="F424" s="530"/>
      <c r="G424" s="530"/>
      <c r="H424" s="530"/>
      <c r="I424" s="530"/>
    </row>
    <row r="425" spans="1:9" ht="12.75">
      <c r="A425" s="530"/>
      <c r="B425" s="530"/>
      <c r="C425" s="530"/>
      <c r="D425" s="530"/>
      <c r="E425" s="530"/>
      <c r="F425" s="530"/>
      <c r="G425" s="530"/>
      <c r="H425" s="530"/>
      <c r="I425" s="530"/>
    </row>
    <row r="426" spans="1:12" ht="12.75">
      <c r="A426" s="530"/>
      <c r="B426" s="530"/>
      <c r="C426" s="530"/>
      <c r="D426" s="530"/>
      <c r="E426" s="530"/>
      <c r="F426" s="530"/>
      <c r="G426" s="530"/>
      <c r="H426" s="530"/>
      <c r="I426" s="530"/>
      <c r="L426" s="198"/>
    </row>
    <row r="427" spans="1:9" ht="12.75">
      <c r="A427" s="530"/>
      <c r="B427" s="530"/>
      <c r="C427" s="530"/>
      <c r="D427" s="530"/>
      <c r="E427" s="530"/>
      <c r="F427" s="530"/>
      <c r="G427" s="530"/>
      <c r="H427" s="530"/>
      <c r="I427" s="530"/>
    </row>
    <row r="428" spans="1:3" ht="13.5" thickBot="1">
      <c r="A428" s="17"/>
      <c r="C428" s="17"/>
    </row>
    <row r="429" spans="1:9" ht="13.5" thickBot="1">
      <c r="A429" s="594" t="s">
        <v>784</v>
      </c>
      <c r="B429" s="595"/>
      <c r="C429" s="595"/>
      <c r="D429" s="595"/>
      <c r="E429" s="595"/>
      <c r="F429" s="595"/>
      <c r="G429" s="595"/>
      <c r="H429" s="595"/>
      <c r="I429" s="596"/>
    </row>
    <row r="430" spans="1:9" ht="12.75">
      <c r="A430" s="333" t="s">
        <v>852</v>
      </c>
      <c r="B430" s="333"/>
      <c r="C430" s="333"/>
      <c r="D430" s="333"/>
      <c r="E430" s="333"/>
      <c r="F430" s="333"/>
      <c r="G430" s="333"/>
      <c r="H430" s="333"/>
      <c r="I430" s="333"/>
    </row>
    <row r="431" spans="1:9" ht="12.75">
      <c r="A431" s="334"/>
      <c r="B431" s="334"/>
      <c r="C431" s="334"/>
      <c r="D431" s="334"/>
      <c r="E431" s="334"/>
      <c r="F431" s="334"/>
      <c r="G431" s="334"/>
      <c r="H431" s="334"/>
      <c r="I431" s="334"/>
    </row>
    <row r="432" spans="1:9" ht="12.75">
      <c r="A432" s="334"/>
      <c r="B432" s="334"/>
      <c r="C432" s="334"/>
      <c r="D432" s="334"/>
      <c r="E432" s="334"/>
      <c r="F432" s="334"/>
      <c r="G432" s="334"/>
      <c r="H432" s="334"/>
      <c r="I432" s="334"/>
    </row>
    <row r="433" spans="1:9" ht="12.75">
      <c r="A433" s="334"/>
      <c r="B433" s="334"/>
      <c r="C433" s="334"/>
      <c r="D433" s="334"/>
      <c r="E433" s="334"/>
      <c r="F433" s="334"/>
      <c r="G433" s="334"/>
      <c r="H433" s="334"/>
      <c r="I433" s="334"/>
    </row>
    <row r="434" spans="1:9" ht="12.75">
      <c r="A434" s="334"/>
      <c r="B434" s="334"/>
      <c r="C434" s="334"/>
      <c r="D434" s="334"/>
      <c r="E434" s="334"/>
      <c r="F434" s="334"/>
      <c r="G434" s="334"/>
      <c r="H434" s="334"/>
      <c r="I434" s="334"/>
    </row>
    <row r="435" spans="1:9" ht="12.75">
      <c r="A435" s="334"/>
      <c r="B435" s="334"/>
      <c r="C435" s="334"/>
      <c r="D435" s="334"/>
      <c r="E435" s="334"/>
      <c r="F435" s="334"/>
      <c r="G435" s="334"/>
      <c r="H435" s="334"/>
      <c r="I435" s="334"/>
    </row>
    <row r="436" spans="1:3" ht="13.5" thickBot="1">
      <c r="A436" s="17"/>
      <c r="C436" s="17"/>
    </row>
    <row r="437" spans="1:9" ht="12.75">
      <c r="A437" s="611" t="s">
        <v>785</v>
      </c>
      <c r="B437" s="612"/>
      <c r="C437" s="612"/>
      <c r="D437" s="612"/>
      <c r="E437" s="612"/>
      <c r="F437" s="612"/>
      <c r="G437" s="612"/>
      <c r="H437" s="612"/>
      <c r="I437" s="613"/>
    </row>
    <row r="438" spans="1:9" ht="12.75">
      <c r="A438" s="614"/>
      <c r="B438" s="615"/>
      <c r="C438" s="615"/>
      <c r="D438" s="615"/>
      <c r="E438" s="615"/>
      <c r="F438" s="615"/>
      <c r="G438" s="615"/>
      <c r="H438" s="615"/>
      <c r="I438" s="616"/>
    </row>
    <row r="439" spans="1:9" ht="12.75">
      <c r="A439" s="614"/>
      <c r="B439" s="615"/>
      <c r="C439" s="615"/>
      <c r="D439" s="615"/>
      <c r="E439" s="615"/>
      <c r="F439" s="615"/>
      <c r="G439" s="615"/>
      <c r="H439" s="615"/>
      <c r="I439" s="616"/>
    </row>
    <row r="440" spans="1:9" ht="27.75" customHeight="1">
      <c r="A440" s="617" t="s">
        <v>788</v>
      </c>
      <c r="B440" s="618"/>
      <c r="C440" s="618"/>
      <c r="D440" s="195" t="s">
        <v>789</v>
      </c>
      <c r="E440" s="607"/>
      <c r="F440" s="607"/>
      <c r="G440" s="607"/>
      <c r="H440" s="607"/>
      <c r="I440" s="608"/>
    </row>
    <row r="441" spans="1:9" ht="12.75">
      <c r="A441" s="590" t="s">
        <v>786</v>
      </c>
      <c r="B441" s="591"/>
      <c r="C441" s="592"/>
      <c r="D441" s="232" t="s">
        <v>789</v>
      </c>
      <c r="E441" s="607"/>
      <c r="F441" s="607"/>
      <c r="G441" s="607"/>
      <c r="H441" s="607"/>
      <c r="I441" s="608"/>
    </row>
    <row r="442" spans="1:9" ht="13.5" thickBot="1">
      <c r="A442" s="604" t="s">
        <v>787</v>
      </c>
      <c r="B442" s="605"/>
      <c r="C442" s="606"/>
      <c r="D442" s="233" t="s">
        <v>790</v>
      </c>
      <c r="E442" s="572"/>
      <c r="F442" s="572"/>
      <c r="G442" s="572"/>
      <c r="H442" s="572"/>
      <c r="I442" s="573"/>
    </row>
    <row r="443" spans="1:9" ht="12.75">
      <c r="A443" s="610"/>
      <c r="B443" s="610"/>
      <c r="C443" s="610"/>
      <c r="D443" s="610"/>
      <c r="E443" s="610"/>
      <c r="F443" s="610"/>
      <c r="G443" s="610"/>
      <c r="H443" s="610"/>
      <c r="I443" s="610"/>
    </row>
    <row r="444" spans="1:9" ht="12.75">
      <c r="A444" s="530"/>
      <c r="B444" s="530"/>
      <c r="C444" s="530"/>
      <c r="D444" s="530"/>
      <c r="E444" s="530"/>
      <c r="F444" s="530"/>
      <c r="G444" s="530"/>
      <c r="H444" s="530"/>
      <c r="I444" s="530"/>
    </row>
    <row r="445" spans="1:9" ht="12.75">
      <c r="A445" s="530"/>
      <c r="B445" s="530"/>
      <c r="C445" s="530"/>
      <c r="D445" s="530"/>
      <c r="E445" s="530"/>
      <c r="F445" s="530"/>
      <c r="G445" s="530"/>
      <c r="H445" s="530"/>
      <c r="I445" s="530"/>
    </row>
    <row r="446" spans="1:9" ht="12.75">
      <c r="A446" s="530"/>
      <c r="B446" s="530"/>
      <c r="C446" s="530"/>
      <c r="D446" s="530"/>
      <c r="E446" s="530"/>
      <c r="F446" s="530"/>
      <c r="G446" s="530"/>
      <c r="H446" s="530"/>
      <c r="I446" s="530"/>
    </row>
    <row r="447" spans="1:9" ht="12.75">
      <c r="A447" s="530"/>
      <c r="B447" s="530"/>
      <c r="C447" s="530"/>
      <c r="D447" s="530"/>
      <c r="E447" s="530"/>
      <c r="F447" s="530"/>
      <c r="G447" s="530"/>
      <c r="H447" s="530"/>
      <c r="I447" s="530"/>
    </row>
    <row r="448" spans="1:9" ht="12.75">
      <c r="A448" s="530"/>
      <c r="B448" s="530"/>
      <c r="C448" s="530"/>
      <c r="D448" s="530"/>
      <c r="E448" s="530"/>
      <c r="F448" s="530"/>
      <c r="G448" s="530"/>
      <c r="H448" s="530"/>
      <c r="I448" s="530"/>
    </row>
    <row r="449" spans="1:9" ht="13.5" thickBot="1">
      <c r="A449" s="219"/>
      <c r="B449" s="219"/>
      <c r="C449" s="219"/>
      <c r="D449" s="219"/>
      <c r="E449" s="219"/>
      <c r="F449" s="219"/>
      <c r="G449" s="219"/>
      <c r="H449" s="219"/>
      <c r="I449" s="219"/>
    </row>
    <row r="450" spans="1:9" ht="13.5" thickBot="1">
      <c r="A450" s="594" t="s">
        <v>791</v>
      </c>
      <c r="B450" s="595"/>
      <c r="C450" s="595"/>
      <c r="D450" s="595"/>
      <c r="E450" s="595"/>
      <c r="F450" s="595"/>
      <c r="G450" s="595"/>
      <c r="H450" s="595"/>
      <c r="I450" s="596"/>
    </row>
    <row r="451" spans="1:9" ht="12.75">
      <c r="A451" s="333"/>
      <c r="B451" s="333"/>
      <c r="C451" s="333"/>
      <c r="D451" s="333"/>
      <c r="E451" s="333"/>
      <c r="F451" s="333"/>
      <c r="G451" s="333"/>
      <c r="H451" s="333"/>
      <c r="I451" s="333"/>
    </row>
    <row r="452" spans="1:9" ht="12.75">
      <c r="A452" s="334"/>
      <c r="B452" s="334"/>
      <c r="C452" s="334"/>
      <c r="D452" s="334"/>
      <c r="E452" s="334"/>
      <c r="F452" s="334"/>
      <c r="G452" s="334"/>
      <c r="H452" s="334"/>
      <c r="I452" s="334"/>
    </row>
    <row r="453" spans="1:9" ht="12.75">
      <c r="A453" s="334"/>
      <c r="B453" s="334"/>
      <c r="C453" s="334"/>
      <c r="D453" s="334"/>
      <c r="E453" s="334"/>
      <c r="F453" s="334"/>
      <c r="G453" s="334"/>
      <c r="H453" s="334"/>
      <c r="I453" s="334"/>
    </row>
    <row r="454" spans="1:9" ht="12.75">
      <c r="A454" s="334"/>
      <c r="B454" s="334"/>
      <c r="C454" s="334"/>
      <c r="D454" s="334"/>
      <c r="E454" s="334"/>
      <c r="F454" s="334"/>
      <c r="G454" s="334"/>
      <c r="H454" s="334"/>
      <c r="I454" s="334"/>
    </row>
    <row r="455" spans="1:9" ht="12.75">
      <c r="A455" s="334"/>
      <c r="B455" s="334"/>
      <c r="C455" s="334"/>
      <c r="D455" s="334"/>
      <c r="E455" s="334"/>
      <c r="F455" s="334"/>
      <c r="G455" s="334"/>
      <c r="H455" s="334"/>
      <c r="I455" s="334"/>
    </row>
    <row r="456" spans="1:9" ht="12.75">
      <c r="A456" s="334"/>
      <c r="B456" s="334"/>
      <c r="C456" s="334"/>
      <c r="D456" s="334"/>
      <c r="E456" s="334"/>
      <c r="F456" s="334"/>
      <c r="G456" s="334"/>
      <c r="H456" s="334"/>
      <c r="I456" s="334"/>
    </row>
    <row r="457" spans="1:3" ht="12.75">
      <c r="A457" s="17"/>
      <c r="C457" s="17"/>
    </row>
    <row r="458" spans="1:9" ht="18" customHeight="1">
      <c r="A458" s="521" t="s">
        <v>90</v>
      </c>
      <c r="B458" s="522"/>
      <c r="C458" s="522"/>
      <c r="D458" s="522"/>
      <c r="E458" s="522"/>
      <c r="F458" s="522"/>
      <c r="G458" s="522"/>
      <c r="H458" s="522"/>
      <c r="I458" s="522"/>
    </row>
    <row r="459" spans="1:9" ht="12.75" customHeight="1">
      <c r="A459" s="523" t="s">
        <v>296</v>
      </c>
      <c r="B459" s="524"/>
      <c r="C459" s="524"/>
      <c r="D459" s="524"/>
      <c r="E459" s="524"/>
      <c r="F459" s="524"/>
      <c r="G459" s="524"/>
      <c r="H459" s="524"/>
      <c r="I459" s="525"/>
    </row>
    <row r="460" spans="1:9" ht="12.75" customHeight="1">
      <c r="A460" s="526"/>
      <c r="B460" s="527"/>
      <c r="C460" s="527"/>
      <c r="D460" s="527"/>
      <c r="E460" s="527"/>
      <c r="F460" s="527"/>
      <c r="G460" s="527"/>
      <c r="H460" s="527"/>
      <c r="I460" s="528"/>
    </row>
    <row r="461" spans="1:9" ht="12.75" customHeight="1">
      <c r="A461" s="526"/>
      <c r="B461" s="527"/>
      <c r="C461" s="527"/>
      <c r="D461" s="527"/>
      <c r="E461" s="527"/>
      <c r="F461" s="527"/>
      <c r="G461" s="527"/>
      <c r="H461" s="527"/>
      <c r="I461" s="528"/>
    </row>
    <row r="462" spans="1:9" ht="18" customHeight="1">
      <c r="A462" s="526"/>
      <c r="B462" s="527"/>
      <c r="C462" s="527"/>
      <c r="D462" s="527"/>
      <c r="E462" s="527"/>
      <c r="F462" s="527"/>
      <c r="G462" s="527"/>
      <c r="H462" s="527"/>
      <c r="I462" s="528"/>
    </row>
    <row r="463" spans="1:9" ht="12.75">
      <c r="A463" s="529" t="s">
        <v>861</v>
      </c>
      <c r="B463" s="529"/>
      <c r="C463" s="529"/>
      <c r="D463" s="529"/>
      <c r="E463" s="529"/>
      <c r="F463" s="529"/>
      <c r="G463" s="529"/>
      <c r="H463" s="529"/>
      <c r="I463" s="529"/>
    </row>
    <row r="464" spans="1:9" ht="12.75">
      <c r="A464" s="530"/>
      <c r="B464" s="530"/>
      <c r="C464" s="530"/>
      <c r="D464" s="530"/>
      <c r="E464" s="530"/>
      <c r="F464" s="530"/>
      <c r="G464" s="530"/>
      <c r="H464" s="530"/>
      <c r="I464" s="530"/>
    </row>
    <row r="465" spans="1:9" ht="12.75">
      <c r="A465" s="530"/>
      <c r="B465" s="530"/>
      <c r="C465" s="530"/>
      <c r="D465" s="530"/>
      <c r="E465" s="530"/>
      <c r="F465" s="530"/>
      <c r="G465" s="530"/>
      <c r="H465" s="530"/>
      <c r="I465" s="530"/>
    </row>
    <row r="466" spans="1:9" ht="12.75">
      <c r="A466" s="530"/>
      <c r="B466" s="530"/>
      <c r="C466" s="530"/>
      <c r="D466" s="530"/>
      <c r="E466" s="530"/>
      <c r="F466" s="530"/>
      <c r="G466" s="530"/>
      <c r="H466" s="530"/>
      <c r="I466" s="530"/>
    </row>
    <row r="467" spans="1:9" ht="12.75">
      <c r="A467" s="530"/>
      <c r="B467" s="530"/>
      <c r="C467" s="530"/>
      <c r="D467" s="530"/>
      <c r="E467" s="530"/>
      <c r="F467" s="530"/>
      <c r="G467" s="530"/>
      <c r="H467" s="530"/>
      <c r="I467" s="530"/>
    </row>
    <row r="468" spans="1:9" ht="12.75">
      <c r="A468" s="530"/>
      <c r="B468" s="530"/>
      <c r="C468" s="530"/>
      <c r="D468" s="530"/>
      <c r="E468" s="530"/>
      <c r="F468" s="530"/>
      <c r="G468" s="530"/>
      <c r="H468" s="530"/>
      <c r="I468" s="530"/>
    </row>
    <row r="469" spans="1:3" ht="12.75">
      <c r="A469" s="17"/>
      <c r="C469" s="17"/>
    </row>
    <row r="470" spans="1:9" ht="12.75">
      <c r="A470" s="220" t="s">
        <v>554</v>
      </c>
      <c r="B470" s="221"/>
      <c r="C470" s="221"/>
      <c r="D470" s="221"/>
      <c r="E470" s="221"/>
      <c r="F470" s="221"/>
      <c r="G470" s="221"/>
      <c r="H470" s="221"/>
      <c r="I470" s="222"/>
    </row>
    <row r="471" spans="1:9" ht="12.75">
      <c r="A471" s="535" t="s">
        <v>28</v>
      </c>
      <c r="B471" s="510"/>
      <c r="C471" s="510"/>
      <c r="D471" s="510"/>
      <c r="E471" s="510"/>
      <c r="F471" s="510"/>
      <c r="G471" s="510"/>
      <c r="H471" s="510"/>
      <c r="I471" s="511"/>
    </row>
    <row r="472" spans="1:9" ht="12.75">
      <c r="A472" s="509"/>
      <c r="B472" s="510"/>
      <c r="C472" s="510"/>
      <c r="D472" s="510"/>
      <c r="E472" s="510"/>
      <c r="F472" s="510"/>
      <c r="G472" s="510"/>
      <c r="H472" s="510"/>
      <c r="I472" s="511"/>
    </row>
    <row r="473" spans="1:9" ht="12.75">
      <c r="A473" s="509"/>
      <c r="B473" s="510"/>
      <c r="C473" s="510"/>
      <c r="D473" s="510"/>
      <c r="E473" s="510"/>
      <c r="F473" s="510"/>
      <c r="G473" s="510"/>
      <c r="H473" s="510"/>
      <c r="I473" s="511"/>
    </row>
    <row r="474" spans="1:9" ht="12.75">
      <c r="A474" s="509"/>
      <c r="B474" s="510"/>
      <c r="C474" s="510"/>
      <c r="D474" s="510"/>
      <c r="E474" s="510"/>
      <c r="F474" s="510"/>
      <c r="G474" s="510"/>
      <c r="H474" s="510"/>
      <c r="I474" s="511"/>
    </row>
    <row r="475" spans="1:9" ht="12.75">
      <c r="A475" s="535" t="s">
        <v>798</v>
      </c>
      <c r="B475" s="510"/>
      <c r="C475" s="510"/>
      <c r="D475" s="510"/>
      <c r="E475" s="510"/>
      <c r="F475" s="510"/>
      <c r="G475" s="510"/>
      <c r="H475" s="510"/>
      <c r="I475" s="511"/>
    </row>
    <row r="476" spans="1:9" ht="12.75">
      <c r="A476" s="509"/>
      <c r="B476" s="510"/>
      <c r="C476" s="510"/>
      <c r="D476" s="510"/>
      <c r="E476" s="510"/>
      <c r="F476" s="510"/>
      <c r="G476" s="510"/>
      <c r="H476" s="510"/>
      <c r="I476" s="511"/>
    </row>
    <row r="477" spans="1:9" ht="12.75">
      <c r="A477" s="509"/>
      <c r="B477" s="510"/>
      <c r="C477" s="510"/>
      <c r="D477" s="510"/>
      <c r="E477" s="510"/>
      <c r="F477" s="510"/>
      <c r="G477" s="510"/>
      <c r="H477" s="510"/>
      <c r="I477" s="511"/>
    </row>
    <row r="478" spans="1:9" ht="13.5" thickBot="1">
      <c r="A478" s="506" t="s">
        <v>555</v>
      </c>
      <c r="B478" s="507"/>
      <c r="C478" s="507"/>
      <c r="D478" s="507"/>
      <c r="E478" s="507"/>
      <c r="F478" s="507"/>
      <c r="G478" s="507"/>
      <c r="H478" s="507"/>
      <c r="I478" s="508"/>
    </row>
    <row r="479" spans="1:9" ht="12.75" customHeight="1">
      <c r="A479" s="509"/>
      <c r="B479" s="510"/>
      <c r="C479" s="510"/>
      <c r="D479" s="510"/>
      <c r="E479" s="510"/>
      <c r="F479" s="510"/>
      <c r="G479" s="510"/>
      <c r="H479" s="510"/>
      <c r="I479" s="511"/>
    </row>
    <row r="480" spans="1:9" ht="13.5" customHeight="1">
      <c r="A480" s="512"/>
      <c r="B480" s="513"/>
      <c r="C480" s="513"/>
      <c r="D480" s="513"/>
      <c r="E480" s="513"/>
      <c r="F480" s="513"/>
      <c r="G480" s="513"/>
      <c r="H480" s="513"/>
      <c r="I480" s="514"/>
    </row>
    <row r="481" spans="1:9" ht="12.75">
      <c r="A481" s="164"/>
      <c r="B481" s="165"/>
      <c r="C481" s="164"/>
      <c r="D481" s="165"/>
      <c r="E481" s="165"/>
      <c r="F481" s="165"/>
      <c r="G481" s="165"/>
      <c r="H481" s="165"/>
      <c r="I481" s="165"/>
    </row>
  </sheetData>
  <sheetProtection password="9F76" sheet="1" formatCells="0" formatColumns="0" formatRows="0" insertColumns="0" insertRows="0" insertHyperlinks="0" deleteRows="0" sort="0" autoFilter="0"/>
  <mergeCells count="268">
    <mergeCell ref="E441:I441"/>
    <mergeCell ref="E440:I440"/>
    <mergeCell ref="A382:I382"/>
    <mergeCell ref="A422:I427"/>
    <mergeCell ref="A443:I448"/>
    <mergeCell ref="A429:I429"/>
    <mergeCell ref="A430:I435"/>
    <mergeCell ref="A437:I439"/>
    <mergeCell ref="A440:C440"/>
    <mergeCell ref="A420:I421"/>
    <mergeCell ref="A441:C441"/>
    <mergeCell ref="A75:I75"/>
    <mergeCell ref="A450:I450"/>
    <mergeCell ref="A451:I456"/>
    <mergeCell ref="A383:I383"/>
    <mergeCell ref="A386:I391"/>
    <mergeCell ref="A393:I393"/>
    <mergeCell ref="A385:I385"/>
    <mergeCell ref="A394:I399"/>
    <mergeCell ref="A442:C442"/>
    <mergeCell ref="E442:I442"/>
    <mergeCell ref="F304:G304"/>
    <mergeCell ref="A401:I403"/>
    <mergeCell ref="A411:I412"/>
    <mergeCell ref="A413:I418"/>
    <mergeCell ref="A372:I374"/>
    <mergeCell ref="A362:I364"/>
    <mergeCell ref="D309:E310"/>
    <mergeCell ref="C306:C308"/>
    <mergeCell ref="A347:I352"/>
    <mergeCell ref="A55:B57"/>
    <mergeCell ref="A58:B60"/>
    <mergeCell ref="A61:B61"/>
    <mergeCell ref="A171:G171"/>
    <mergeCell ref="H171:I171"/>
    <mergeCell ref="D298:E298"/>
    <mergeCell ref="A147:I152"/>
    <mergeCell ref="F297:G297"/>
    <mergeCell ref="A221:I226"/>
    <mergeCell ref="D297:E297"/>
    <mergeCell ref="D299:E299"/>
    <mergeCell ref="A346:I346"/>
    <mergeCell ref="H291:I291"/>
    <mergeCell ref="D295:E295"/>
    <mergeCell ref="A245:I250"/>
    <mergeCell ref="D292:E292"/>
    <mergeCell ref="A329:I329"/>
    <mergeCell ref="A339:I344"/>
    <mergeCell ref="F298:G298"/>
    <mergeCell ref="D301:E301"/>
    <mergeCell ref="D300:E300"/>
    <mergeCell ref="D288:D289"/>
    <mergeCell ref="A262:A273"/>
    <mergeCell ref="G271:H271"/>
    <mergeCell ref="G270:H270"/>
    <mergeCell ref="G262:H262"/>
    <mergeCell ref="G264:H264"/>
    <mergeCell ref="G263:H263"/>
    <mergeCell ref="G273:H273"/>
    <mergeCell ref="H293:I293"/>
    <mergeCell ref="A475:I477"/>
    <mergeCell ref="A52:F52"/>
    <mergeCell ref="G52:I52"/>
    <mergeCell ref="A113:I113"/>
    <mergeCell ref="A201:I202"/>
    <mergeCell ref="A99:I101"/>
    <mergeCell ref="C89:E89"/>
    <mergeCell ref="F89:I89"/>
    <mergeCell ref="A137:I138"/>
    <mergeCell ref="A354:I354"/>
    <mergeCell ref="A478:I480"/>
    <mergeCell ref="A312:I312"/>
    <mergeCell ref="A313:I313"/>
    <mergeCell ref="A365:I370"/>
    <mergeCell ref="A458:I458"/>
    <mergeCell ref="A459:I462"/>
    <mergeCell ref="A463:I468"/>
    <mergeCell ref="A337:I338"/>
    <mergeCell ref="A471:I474"/>
    <mergeCell ref="A330:I335"/>
    <mergeCell ref="A210:I210"/>
    <mergeCell ref="A228:I228"/>
    <mergeCell ref="A244:I244"/>
    <mergeCell ref="A154:I154"/>
    <mergeCell ref="A180:I185"/>
    <mergeCell ref="A218:I219"/>
    <mergeCell ref="A170:I170"/>
    <mergeCell ref="A236:I236"/>
    <mergeCell ref="A203:I208"/>
    <mergeCell ref="A237:I242"/>
    <mergeCell ref="A130:I135"/>
    <mergeCell ref="A139:I144"/>
    <mergeCell ref="A155:I160"/>
    <mergeCell ref="A146:I146"/>
    <mergeCell ref="A163:I168"/>
    <mergeCell ref="A187:I187"/>
    <mergeCell ref="A162:I162"/>
    <mergeCell ref="H294:I294"/>
    <mergeCell ref="D282:E282"/>
    <mergeCell ref="D283:E283"/>
    <mergeCell ref="A288:C289"/>
    <mergeCell ref="G272:H272"/>
    <mergeCell ref="A275:A286"/>
    <mergeCell ref="D286:E286"/>
    <mergeCell ref="D281:E281"/>
    <mergeCell ref="D276:E276"/>
    <mergeCell ref="D280:E280"/>
    <mergeCell ref="F63:I63"/>
    <mergeCell ref="A229:I234"/>
    <mergeCell ref="A188:I193"/>
    <mergeCell ref="A174:I176"/>
    <mergeCell ref="A178:I179"/>
    <mergeCell ref="A198:I199"/>
    <mergeCell ref="A196:I197"/>
    <mergeCell ref="A220:I220"/>
    <mergeCell ref="A211:I216"/>
    <mergeCell ref="A114:I119"/>
    <mergeCell ref="C88:E88"/>
    <mergeCell ref="F88:I88"/>
    <mergeCell ref="F85:I86"/>
    <mergeCell ref="C87:E87"/>
    <mergeCell ref="A122:I127"/>
    <mergeCell ref="A72:I72"/>
    <mergeCell ref="F87:I87"/>
    <mergeCell ref="A103:I105"/>
    <mergeCell ref="A92:I95"/>
    <mergeCell ref="C90:E90"/>
    <mergeCell ref="A106:I111"/>
    <mergeCell ref="A129:I129"/>
    <mergeCell ref="F90:I90"/>
    <mergeCell ref="C85:E86"/>
    <mergeCell ref="A83:F83"/>
    <mergeCell ref="F68:I68"/>
    <mergeCell ref="A73:I74"/>
    <mergeCell ref="A97:I97"/>
    <mergeCell ref="A121:I121"/>
    <mergeCell ref="A85:B90"/>
    <mergeCell ref="A77:I78"/>
    <mergeCell ref="C69:E69"/>
    <mergeCell ref="F59:I59"/>
    <mergeCell ref="C60:E61"/>
    <mergeCell ref="A64:B64"/>
    <mergeCell ref="F69:I69"/>
    <mergeCell ref="F64:I65"/>
    <mergeCell ref="C64:E65"/>
    <mergeCell ref="F67:I67"/>
    <mergeCell ref="C67:E67"/>
    <mergeCell ref="A67:B67"/>
    <mergeCell ref="A76:I76"/>
    <mergeCell ref="C68:E68"/>
    <mergeCell ref="B19:I19"/>
    <mergeCell ref="F58:I58"/>
    <mergeCell ref="C57:E57"/>
    <mergeCell ref="B29:C29"/>
    <mergeCell ref="A42:A48"/>
    <mergeCell ref="C63:E63"/>
    <mergeCell ref="C59:E59"/>
    <mergeCell ref="A63:B63"/>
    <mergeCell ref="B14:C14"/>
    <mergeCell ref="B17:I17"/>
    <mergeCell ref="F21:I21"/>
    <mergeCell ref="F60:I61"/>
    <mergeCell ref="A65:B66"/>
    <mergeCell ref="F66:I66"/>
    <mergeCell ref="F35:I37"/>
    <mergeCell ref="C56:E56"/>
    <mergeCell ref="F56:I56"/>
    <mergeCell ref="F55:I55"/>
    <mergeCell ref="D296:E296"/>
    <mergeCell ref="D303:E303"/>
    <mergeCell ref="B27:I27"/>
    <mergeCell ref="E29:F29"/>
    <mergeCell ref="A50:C50"/>
    <mergeCell ref="A260:I260"/>
    <mergeCell ref="C66:E66"/>
    <mergeCell ref="A71:E71"/>
    <mergeCell ref="A70:I70"/>
    <mergeCell ref="D279:E279"/>
    <mergeCell ref="D275:E275"/>
    <mergeCell ref="G265:H265"/>
    <mergeCell ref="G267:H267"/>
    <mergeCell ref="G266:H266"/>
    <mergeCell ref="D278:E278"/>
    <mergeCell ref="D277:E277"/>
    <mergeCell ref="H297:I297"/>
    <mergeCell ref="D284:E284"/>
    <mergeCell ref="F294:G294"/>
    <mergeCell ref="F293:G293"/>
    <mergeCell ref="F295:G295"/>
    <mergeCell ref="F296:G296"/>
    <mergeCell ref="H290:I290"/>
    <mergeCell ref="F290:G290"/>
    <mergeCell ref="D291:E291"/>
    <mergeCell ref="D285:E285"/>
    <mergeCell ref="F292:G292"/>
    <mergeCell ref="G269:H269"/>
    <mergeCell ref="G268:H268"/>
    <mergeCell ref="A314:I319"/>
    <mergeCell ref="A309:A310"/>
    <mergeCell ref="C309:C310"/>
    <mergeCell ref="H303:I303"/>
    <mergeCell ref="F299:G299"/>
    <mergeCell ref="F291:G291"/>
    <mergeCell ref="H292:I292"/>
    <mergeCell ref="F305:G305"/>
    <mergeCell ref="D305:E305"/>
    <mergeCell ref="A375:I380"/>
    <mergeCell ref="D294:E294"/>
    <mergeCell ref="H295:I295"/>
    <mergeCell ref="D304:E304"/>
    <mergeCell ref="H305:I305"/>
    <mergeCell ref="H304:I304"/>
    <mergeCell ref="A322:I327"/>
    <mergeCell ref="D302:E302"/>
    <mergeCell ref="A355:I360"/>
    <mergeCell ref="A306:A308"/>
    <mergeCell ref="A321:I321"/>
    <mergeCell ref="H309:I310"/>
    <mergeCell ref="F306:G308"/>
    <mergeCell ref="H306:I308"/>
    <mergeCell ref="B309:B310"/>
    <mergeCell ref="F309:G310"/>
    <mergeCell ref="D306:E308"/>
    <mergeCell ref="B306:B308"/>
    <mergeCell ref="H298:I298"/>
    <mergeCell ref="F303:G303"/>
    <mergeCell ref="H302:I302"/>
    <mergeCell ref="F301:G301"/>
    <mergeCell ref="H301:I301"/>
    <mergeCell ref="F302:G302"/>
    <mergeCell ref="F300:G300"/>
    <mergeCell ref="H300:I300"/>
    <mergeCell ref="H299:I299"/>
    <mergeCell ref="H296:I296"/>
    <mergeCell ref="D293:E293"/>
    <mergeCell ref="D290:E290"/>
    <mergeCell ref="A54:B54"/>
    <mergeCell ref="F54:I54"/>
    <mergeCell ref="C55:E55"/>
    <mergeCell ref="C54:E54"/>
    <mergeCell ref="C58:E58"/>
    <mergeCell ref="F57:I57"/>
    <mergeCell ref="A256:I258"/>
    <mergeCell ref="E6:I6"/>
    <mergeCell ref="B10:I10"/>
    <mergeCell ref="B25:I25"/>
    <mergeCell ref="A31:A33"/>
    <mergeCell ref="B31:I33"/>
    <mergeCell ref="G29:I29"/>
    <mergeCell ref="B12:I12"/>
    <mergeCell ref="B15:I15"/>
    <mergeCell ref="B16:I16"/>
    <mergeCell ref="F23:I23"/>
    <mergeCell ref="D4:H4"/>
    <mergeCell ref="D5:H5"/>
    <mergeCell ref="B1:F1"/>
    <mergeCell ref="A4:B4"/>
    <mergeCell ref="A2:I2"/>
    <mergeCell ref="B3:F3"/>
    <mergeCell ref="E7:I7"/>
    <mergeCell ref="B42:I48"/>
    <mergeCell ref="A35:A40"/>
    <mergeCell ref="B35:B40"/>
    <mergeCell ref="C40:E40"/>
    <mergeCell ref="C38:E39"/>
    <mergeCell ref="F38:I39"/>
    <mergeCell ref="F40:I40"/>
    <mergeCell ref="C35:E37"/>
  </mergeCells>
  <hyperlinks>
    <hyperlink ref="B27" r:id="rId1" display="www.hotelflora.sk"/>
    <hyperlink ref="F35" r:id="rId2" display="www.hotelflora.sk"/>
  </hyperlinks>
  <printOptions/>
  <pageMargins left="0" right="0" top="0.984251968503937" bottom="0.984251968503937" header="0.5118110236220472" footer="0.5118110236220472"/>
  <pageSetup horizontalDpi="600" verticalDpi="600" orientation="landscape" paperSize="9" r:id="rId3"/>
</worksheet>
</file>

<file path=xl/worksheets/sheet2.xml><?xml version="1.0" encoding="utf-8"?>
<worksheet xmlns="http://schemas.openxmlformats.org/spreadsheetml/2006/main" xmlns:r="http://schemas.openxmlformats.org/officeDocument/2006/relationships">
  <sheetPr>
    <tabColor indexed="10"/>
  </sheetPr>
  <dimension ref="A1:AM36"/>
  <sheetViews>
    <sheetView showGridLines="0" zoomScalePageLayoutView="0" workbookViewId="0" topLeftCell="A1">
      <selection activeCell="H33" sqref="H33:AG35"/>
    </sheetView>
  </sheetViews>
  <sheetFormatPr defaultColWidth="2.57421875" defaultRowHeight="18" customHeight="1"/>
  <cols>
    <col min="1" max="22" width="2.57421875" style="2" customWidth="1"/>
    <col min="23" max="23" width="8.140625" style="2" bestFit="1" customWidth="1"/>
    <col min="24" max="16384" width="2.57421875" style="2" customWidth="1"/>
  </cols>
  <sheetData>
    <row r="1" spans="1:36" ht="15">
      <c r="A1" s="654" t="s">
        <v>488</v>
      </c>
      <c r="B1" s="654"/>
      <c r="C1" s="654"/>
      <c r="D1" s="654"/>
      <c r="E1" s="654"/>
      <c r="F1" s="654"/>
      <c r="G1" s="654"/>
      <c r="H1" s="654"/>
      <c r="I1" s="654"/>
      <c r="J1" s="654"/>
      <c r="K1" s="654"/>
      <c r="L1" s="654"/>
      <c r="M1" s="654"/>
      <c r="N1" s="654"/>
      <c r="O1" s="654"/>
      <c r="P1" s="654"/>
      <c r="Q1" s="654"/>
      <c r="R1" s="654"/>
      <c r="S1" s="654"/>
      <c r="T1" s="654"/>
      <c r="U1" s="655"/>
      <c r="V1" s="655"/>
      <c r="W1" s="655"/>
      <c r="X1" s="655"/>
      <c r="Y1" s="655"/>
      <c r="Z1" s="655"/>
      <c r="AA1" s="655"/>
      <c r="AB1" s="655"/>
      <c r="AC1" s="655"/>
      <c r="AD1" s="655"/>
      <c r="AE1" s="655"/>
      <c r="AF1" s="655"/>
      <c r="AG1" s="655"/>
      <c r="AH1" s="655"/>
      <c r="AI1" s="655"/>
      <c r="AJ1" s="655"/>
    </row>
    <row r="2" spans="8:14" ht="18" customHeight="1">
      <c r="H2" s="3"/>
      <c r="N2" s="4"/>
    </row>
    <row r="3" spans="1:36" ht="27" customHeight="1">
      <c r="A3" s="656" t="s">
        <v>425</v>
      </c>
      <c r="B3" s="655"/>
      <c r="C3" s="655"/>
      <c r="D3" s="655"/>
      <c r="E3" s="655"/>
      <c r="F3" s="655"/>
      <c r="G3" s="655"/>
      <c r="H3" s="655"/>
      <c r="I3" s="655"/>
      <c r="J3" s="655"/>
      <c r="K3" s="655"/>
      <c r="L3" s="655"/>
      <c r="M3" s="655"/>
      <c r="N3" s="655"/>
      <c r="O3" s="655"/>
      <c r="P3" s="655"/>
      <c r="Q3" s="655"/>
      <c r="R3" s="655"/>
      <c r="S3" s="655"/>
      <c r="T3" s="655"/>
      <c r="U3" s="655"/>
      <c r="V3" s="655"/>
      <c r="W3" s="655"/>
      <c r="X3" s="655"/>
      <c r="Y3" s="655"/>
      <c r="Z3" s="655"/>
      <c r="AA3" s="655"/>
      <c r="AB3" s="655"/>
      <c r="AC3" s="655"/>
      <c r="AD3" s="655"/>
      <c r="AE3" s="655"/>
      <c r="AF3" s="655"/>
      <c r="AG3" s="655"/>
      <c r="AH3" s="655"/>
      <c r="AI3" s="655"/>
      <c r="AJ3" s="655"/>
    </row>
    <row r="4" spans="1:39" ht="15.75" customHeight="1">
      <c r="A4" s="654" t="s">
        <v>426</v>
      </c>
      <c r="B4" s="657"/>
      <c r="C4" s="657"/>
      <c r="D4" s="657"/>
      <c r="E4" s="657"/>
      <c r="F4" s="657"/>
      <c r="G4" s="657"/>
      <c r="H4" s="657"/>
      <c r="I4" s="657"/>
      <c r="J4" s="657"/>
      <c r="K4" s="657"/>
      <c r="L4" s="657"/>
      <c r="M4" s="657"/>
      <c r="N4" s="657"/>
      <c r="O4" s="657"/>
      <c r="P4" s="657"/>
      <c r="Q4" s="657"/>
      <c r="R4" s="657"/>
      <c r="S4" s="657"/>
      <c r="T4" s="657"/>
      <c r="U4" s="657"/>
      <c r="V4" s="657"/>
      <c r="W4" s="657"/>
      <c r="X4" s="657"/>
      <c r="Y4" s="657"/>
      <c r="Z4" s="657"/>
      <c r="AA4" s="657"/>
      <c r="AB4" s="657"/>
      <c r="AC4" s="657"/>
      <c r="AD4" s="657"/>
      <c r="AE4" s="657"/>
      <c r="AF4" s="657"/>
      <c r="AG4" s="657"/>
      <c r="AH4" s="657"/>
      <c r="AI4" s="657"/>
      <c r="AJ4" s="657"/>
      <c r="AM4" s="5"/>
    </row>
    <row r="5" spans="7:33" ht="18" customHeight="1">
      <c r="G5" s="80" t="s">
        <v>404</v>
      </c>
      <c r="H5" s="661">
        <v>44196</v>
      </c>
      <c r="I5" s="662"/>
      <c r="J5" s="662"/>
      <c r="K5" s="662"/>
      <c r="L5" s="663"/>
      <c r="M5" s="663"/>
      <c r="N5" s="663"/>
      <c r="O5" s="663"/>
      <c r="P5" s="663"/>
      <c r="Q5" s="663"/>
      <c r="R5" s="663"/>
      <c r="S5" s="663"/>
      <c r="T5" s="663"/>
      <c r="U5" s="663"/>
      <c r="V5" s="663"/>
      <c r="W5" s="663"/>
      <c r="X5" s="664"/>
      <c r="Y5" s="658" t="s">
        <v>72</v>
      </c>
      <c r="Z5" s="659"/>
      <c r="AA5" s="659"/>
      <c r="AB5" s="659"/>
      <c r="AC5" s="659"/>
      <c r="AD5" s="659"/>
      <c r="AE5" s="659"/>
      <c r="AF5" s="659"/>
      <c r="AG5" s="660"/>
    </row>
    <row r="6" spans="16:32" s="7" customFormat="1" ht="18" customHeight="1">
      <c r="P6" s="152"/>
      <c r="S6" s="151"/>
      <c r="T6" s="151"/>
      <c r="U6" s="151"/>
      <c r="Z6" s="152"/>
      <c r="AA6" s="151"/>
      <c r="AC6" s="151"/>
      <c r="AD6" s="151"/>
      <c r="AE6" s="151"/>
      <c r="AF6" s="151"/>
    </row>
    <row r="7" spans="9:33" s="175" customFormat="1" ht="18" customHeight="1">
      <c r="I7" s="648"/>
      <c r="J7" s="649"/>
      <c r="K7" s="649"/>
      <c r="L7" s="649"/>
      <c r="M7" s="649"/>
      <c r="P7" s="622"/>
      <c r="Q7" s="622"/>
      <c r="S7" s="622"/>
      <c r="T7" s="623"/>
      <c r="U7" s="623"/>
      <c r="V7" s="623"/>
      <c r="Z7" s="622"/>
      <c r="AA7" s="622"/>
      <c r="AC7" s="622"/>
      <c r="AD7" s="626"/>
      <c r="AE7" s="626"/>
      <c r="AF7" s="626"/>
      <c r="AG7" s="626"/>
    </row>
    <row r="8" spans="1:33" s="175" customFormat="1" ht="15.75" customHeight="1">
      <c r="A8" s="647"/>
      <c r="B8" s="647"/>
      <c r="C8" s="647"/>
      <c r="D8" s="647"/>
      <c r="E8" s="647"/>
      <c r="F8" s="647"/>
      <c r="G8" s="647"/>
      <c r="H8" s="647"/>
      <c r="I8" s="647"/>
      <c r="J8" s="647"/>
      <c r="K8" s="647"/>
      <c r="L8" s="647"/>
      <c r="M8" s="647"/>
      <c r="N8" s="132"/>
      <c r="P8" s="622"/>
      <c r="Q8" s="622"/>
      <c r="S8" s="622"/>
      <c r="T8" s="623"/>
      <c r="U8" s="623"/>
      <c r="V8" s="623"/>
      <c r="Z8" s="622"/>
      <c r="AA8" s="622"/>
      <c r="AC8" s="622"/>
      <c r="AD8" s="626"/>
      <c r="AE8" s="626"/>
      <c r="AF8" s="626"/>
      <c r="AG8" s="626"/>
    </row>
    <row r="9" spans="1:9" ht="18" customHeight="1">
      <c r="A9" s="652"/>
      <c r="B9" s="653"/>
      <c r="C9" s="653"/>
      <c r="D9" s="653"/>
      <c r="E9" s="653"/>
      <c r="F9" s="653"/>
      <c r="G9" s="653"/>
      <c r="H9" s="653"/>
      <c r="I9" s="653"/>
    </row>
    <row r="10" spans="1:28" ht="18" customHeight="1">
      <c r="A10" s="624"/>
      <c r="B10" s="625"/>
      <c r="C10" s="625"/>
      <c r="D10" s="625"/>
      <c r="E10" s="625"/>
      <c r="F10" s="625"/>
      <c r="G10" s="625"/>
      <c r="H10" s="625"/>
      <c r="I10" s="625"/>
      <c r="J10" s="625"/>
      <c r="K10" s="625"/>
      <c r="L10" s="625"/>
      <c r="M10" s="625"/>
      <c r="V10" s="2" t="s">
        <v>427</v>
      </c>
      <c r="AB10" s="2" t="s">
        <v>762</v>
      </c>
    </row>
    <row r="11" spans="1:23" ht="18" customHeight="1">
      <c r="A11" s="624"/>
      <c r="B11" s="625"/>
      <c r="C11" s="625"/>
      <c r="D11" s="625"/>
      <c r="E11" s="625"/>
      <c r="F11" s="625"/>
      <c r="G11" s="625"/>
      <c r="H11" s="625"/>
      <c r="I11" s="625"/>
      <c r="J11" s="625"/>
      <c r="K11" s="625"/>
      <c r="L11" s="625"/>
      <c r="M11" s="625"/>
      <c r="V11" s="45" t="s">
        <v>819</v>
      </c>
      <c r="W11" s="2" t="s">
        <v>428</v>
      </c>
    </row>
    <row r="12" spans="1:23" ht="18" customHeight="1">
      <c r="A12" s="192"/>
      <c r="B12" s="193"/>
      <c r="C12" s="193"/>
      <c r="D12" s="193"/>
      <c r="E12" s="193"/>
      <c r="F12" s="193"/>
      <c r="G12" s="193"/>
      <c r="H12" s="193"/>
      <c r="I12" s="193"/>
      <c r="J12" s="193"/>
      <c r="K12" s="193"/>
      <c r="L12" s="193"/>
      <c r="M12" s="193"/>
      <c r="V12" s="45"/>
      <c r="W12" s="2" t="s">
        <v>775</v>
      </c>
    </row>
    <row r="13" spans="1:33" ht="18" customHeight="1">
      <c r="A13" s="624"/>
      <c r="B13" s="625"/>
      <c r="C13" s="625"/>
      <c r="D13" s="625"/>
      <c r="E13" s="625"/>
      <c r="F13" s="625"/>
      <c r="G13" s="625"/>
      <c r="H13" s="625"/>
      <c r="I13" s="625"/>
      <c r="J13" s="625"/>
      <c r="K13" s="625"/>
      <c r="L13" s="625"/>
      <c r="M13" s="625"/>
      <c r="Q13" s="6"/>
      <c r="V13" s="45"/>
      <c r="W13" s="2" t="s">
        <v>760</v>
      </c>
      <c r="Z13" s="6"/>
      <c r="AC13" s="228" t="s">
        <v>432</v>
      </c>
      <c r="AD13" s="81" t="s">
        <v>761</v>
      </c>
      <c r="AE13" s="8"/>
      <c r="AF13" s="8"/>
      <c r="AG13" s="8"/>
    </row>
    <row r="14" spans="1:22" s="175" customFormat="1" ht="18" customHeight="1">
      <c r="A14" s="176"/>
      <c r="B14" s="176"/>
      <c r="V14" s="177"/>
    </row>
    <row r="15" spans="26:33" ht="10.5" customHeight="1">
      <c r="Z15" s="7" t="s">
        <v>431</v>
      </c>
      <c r="AA15" s="7"/>
      <c r="AB15" s="7"/>
      <c r="AC15" s="7"/>
      <c r="AD15" s="7"/>
      <c r="AE15" s="7"/>
      <c r="AF15" s="7"/>
      <c r="AG15" s="9" t="s">
        <v>432</v>
      </c>
    </row>
    <row r="16" ht="12.75"/>
    <row r="17" spans="1:33" ht="18" customHeight="1">
      <c r="A17" s="671" t="s">
        <v>415</v>
      </c>
      <c r="B17" s="672"/>
      <c r="C17" s="619" t="str">
        <f>IF(ISBLANK(Ročná_správa!E6),"  ",Ročná_správa!E6)</f>
        <v>31 420 664</v>
      </c>
      <c r="D17" s="630"/>
      <c r="E17" s="630"/>
      <c r="F17" s="630"/>
      <c r="G17" s="630"/>
      <c r="H17" s="630"/>
      <c r="I17" s="630"/>
      <c r="J17" s="630"/>
      <c r="K17" s="630"/>
      <c r="L17" s="630"/>
      <c r="M17" s="630"/>
      <c r="N17" s="630"/>
      <c r="O17" s="630"/>
      <c r="P17" s="630"/>
      <c r="Q17" s="630"/>
      <c r="R17" s="630"/>
      <c r="S17" s="630"/>
      <c r="T17" s="630"/>
      <c r="U17" s="630"/>
      <c r="V17" s="630"/>
      <c r="W17" s="630"/>
      <c r="X17" s="630"/>
      <c r="Y17" s="630"/>
      <c r="Z17" s="630"/>
      <c r="AA17" s="630"/>
      <c r="AB17" s="630"/>
      <c r="AC17" s="630"/>
      <c r="AD17" s="630"/>
      <c r="AE17" s="630"/>
      <c r="AF17" s="630"/>
      <c r="AG17" s="631"/>
    </row>
    <row r="18" spans="1:33" ht="7.5" customHeight="1">
      <c r="A18" s="6"/>
      <c r="B18" s="6"/>
      <c r="C18" s="6"/>
      <c r="D18" s="6"/>
      <c r="E18" s="6"/>
      <c r="F18" s="6"/>
      <c r="G18" s="6"/>
      <c r="H18" s="6"/>
      <c r="I18" s="6"/>
      <c r="J18" s="6"/>
      <c r="K18" s="6"/>
      <c r="L18" s="6"/>
      <c r="M18" s="6"/>
      <c r="N18" s="6"/>
      <c r="O18" s="6"/>
      <c r="P18" s="6"/>
      <c r="Q18" s="6"/>
      <c r="R18" s="6"/>
      <c r="S18" s="6"/>
      <c r="T18" s="6"/>
      <c r="U18" s="6"/>
      <c r="V18" s="6"/>
      <c r="W18" s="6"/>
      <c r="X18" s="6"/>
      <c r="Y18" s="6"/>
      <c r="Z18" s="10"/>
      <c r="AA18" s="6"/>
      <c r="AB18" s="6"/>
      <c r="AC18" s="6"/>
      <c r="AD18" s="6"/>
      <c r="AE18" s="6"/>
      <c r="AF18" s="6"/>
      <c r="AG18" s="6"/>
    </row>
    <row r="19" spans="1:33" ht="18" customHeight="1">
      <c r="A19" s="627" t="s">
        <v>570</v>
      </c>
      <c r="B19" s="632"/>
      <c r="C19" s="632"/>
      <c r="D19" s="632"/>
      <c r="E19" s="632"/>
      <c r="F19" s="632"/>
      <c r="G19" s="632"/>
      <c r="H19" s="632"/>
      <c r="I19" s="632"/>
      <c r="J19" s="632"/>
      <c r="K19" s="632"/>
      <c r="L19" s="632"/>
      <c r="M19" s="632"/>
      <c r="N19" s="632"/>
      <c r="O19" s="632"/>
      <c r="P19" s="632"/>
      <c r="Q19" s="632"/>
      <c r="R19" s="632"/>
      <c r="S19" s="632"/>
      <c r="T19" s="632"/>
      <c r="U19" s="632"/>
      <c r="V19" s="632"/>
      <c r="W19" s="632"/>
      <c r="X19" s="632"/>
      <c r="Y19" s="632"/>
      <c r="Z19" s="632"/>
      <c r="AA19" s="632"/>
      <c r="AB19" s="632"/>
      <c r="AC19" s="632"/>
      <c r="AD19" s="632"/>
      <c r="AE19" s="632"/>
      <c r="AF19" s="632"/>
      <c r="AG19" s="633"/>
    </row>
    <row r="20" spans="1:33" ht="18" customHeight="1">
      <c r="A20" s="619" t="str">
        <f>IF(ISBLANK(Ročná_správa!B12),"  ",Ročná_správa!B12)</f>
        <v>Hotel Flóra, a. s.</v>
      </c>
      <c r="B20" s="665"/>
      <c r="C20" s="665"/>
      <c r="D20" s="665"/>
      <c r="E20" s="665"/>
      <c r="F20" s="665"/>
      <c r="G20" s="665"/>
      <c r="H20" s="665"/>
      <c r="I20" s="665"/>
      <c r="J20" s="665"/>
      <c r="K20" s="665"/>
      <c r="L20" s="665"/>
      <c r="M20" s="665"/>
      <c r="N20" s="665"/>
      <c r="O20" s="620"/>
      <c r="P20" s="620"/>
      <c r="Q20" s="620"/>
      <c r="R20" s="620"/>
      <c r="S20" s="620"/>
      <c r="T20" s="620"/>
      <c r="U20" s="620"/>
      <c r="V20" s="620"/>
      <c r="W20" s="620"/>
      <c r="X20" s="620"/>
      <c r="Y20" s="620"/>
      <c r="Z20" s="620"/>
      <c r="AA20" s="620"/>
      <c r="AB20" s="620"/>
      <c r="AC20" s="620"/>
      <c r="AD20" s="620"/>
      <c r="AE20" s="620"/>
      <c r="AF20" s="620"/>
      <c r="AG20" s="621"/>
    </row>
    <row r="21" spans="1:33" ht="12" customHeight="1">
      <c r="A21" s="6"/>
      <c r="B21" s="12"/>
      <c r="C21" s="12"/>
      <c r="D21" s="12"/>
      <c r="E21" s="12"/>
      <c r="F21" s="12"/>
      <c r="G21" s="12"/>
      <c r="H21" s="12"/>
      <c r="I21" s="12"/>
      <c r="J21" s="12"/>
      <c r="K21" s="12"/>
      <c r="L21" s="12"/>
      <c r="M21" s="12"/>
      <c r="N21" s="12"/>
      <c r="O21" s="12"/>
      <c r="P21" s="12"/>
      <c r="Q21" s="12"/>
      <c r="R21" s="12"/>
      <c r="S21" s="12"/>
      <c r="T21" s="12"/>
      <c r="U21" s="12"/>
      <c r="V21" s="12"/>
      <c r="W21" s="12"/>
      <c r="X21" s="12"/>
      <c r="Y21" s="12"/>
      <c r="Z21" s="12"/>
      <c r="AA21" s="12"/>
      <c r="AB21" s="12"/>
      <c r="AC21" s="12"/>
      <c r="AD21" s="12"/>
      <c r="AE21" s="12"/>
      <c r="AF21" s="12"/>
      <c r="AG21" s="6"/>
    </row>
    <row r="22" spans="1:33" ht="18" customHeight="1">
      <c r="A22" s="627" t="s">
        <v>569</v>
      </c>
      <c r="B22" s="628"/>
      <c r="C22" s="628"/>
      <c r="D22" s="628"/>
      <c r="E22" s="628"/>
      <c r="F22" s="628"/>
      <c r="G22" s="628"/>
      <c r="H22" s="628"/>
      <c r="I22" s="628"/>
      <c r="J22" s="628"/>
      <c r="K22" s="628"/>
      <c r="L22" s="628"/>
      <c r="M22" s="628"/>
      <c r="N22" s="628"/>
      <c r="O22" s="628"/>
      <c r="P22" s="628"/>
      <c r="Q22" s="628"/>
      <c r="R22" s="628"/>
      <c r="S22" s="628"/>
      <c r="T22" s="628"/>
      <c r="U22" s="628"/>
      <c r="V22" s="628"/>
      <c r="W22" s="628"/>
      <c r="X22" s="628"/>
      <c r="Y22" s="628"/>
      <c r="Z22" s="628"/>
      <c r="AA22" s="628"/>
      <c r="AB22" s="628"/>
      <c r="AC22" s="628"/>
      <c r="AD22" s="628"/>
      <c r="AE22" s="628"/>
      <c r="AF22" s="628"/>
      <c r="AG22" s="629"/>
    </row>
    <row r="23" spans="1:33" ht="18" customHeight="1">
      <c r="A23" s="619" t="str">
        <f>IF(ISBLANK(Ročná_správa!B15),"  ",Ročná_správa!B15)</f>
        <v>17. novembra 14</v>
      </c>
      <c r="B23" s="620"/>
      <c r="C23" s="620"/>
      <c r="D23" s="620"/>
      <c r="E23" s="620"/>
      <c r="F23" s="620"/>
      <c r="G23" s="620"/>
      <c r="H23" s="620"/>
      <c r="I23" s="620"/>
      <c r="J23" s="620"/>
      <c r="K23" s="620"/>
      <c r="L23" s="620"/>
      <c r="M23" s="620"/>
      <c r="N23" s="620"/>
      <c r="O23" s="620"/>
      <c r="P23" s="620"/>
      <c r="Q23" s="620"/>
      <c r="R23" s="620"/>
      <c r="S23" s="620"/>
      <c r="T23" s="620"/>
      <c r="U23" s="620"/>
      <c r="V23" s="620"/>
      <c r="W23" s="620"/>
      <c r="X23" s="620"/>
      <c r="Y23" s="620"/>
      <c r="Z23" s="620"/>
      <c r="AA23" s="620"/>
      <c r="AB23" s="620"/>
      <c r="AC23" s="620"/>
      <c r="AD23" s="620"/>
      <c r="AE23" s="620"/>
      <c r="AF23" s="620"/>
      <c r="AG23" s="621"/>
    </row>
    <row r="24" spans="1:33" ht="8.25" customHeight="1">
      <c r="A24" s="6"/>
      <c r="B24" s="12"/>
      <c r="C24" s="12"/>
      <c r="D24" s="12"/>
      <c r="E24" s="12"/>
      <c r="F24" s="12"/>
      <c r="G24" s="12"/>
      <c r="H24" s="12"/>
      <c r="I24" s="12"/>
      <c r="J24" s="12"/>
      <c r="K24" s="12"/>
      <c r="L24" s="12"/>
      <c r="M24" s="12"/>
      <c r="N24" s="12"/>
      <c r="O24" s="12"/>
      <c r="P24" s="12"/>
      <c r="Q24" s="12"/>
      <c r="R24" s="12"/>
      <c r="S24" s="12"/>
      <c r="T24" s="12"/>
      <c r="U24" s="12"/>
      <c r="V24" s="12"/>
      <c r="W24" s="12"/>
      <c r="X24" s="12"/>
      <c r="Y24" s="12"/>
      <c r="Z24" s="12"/>
      <c r="AA24" s="12"/>
      <c r="AB24" s="12"/>
      <c r="AC24" s="12"/>
      <c r="AD24" s="12"/>
      <c r="AE24" s="12"/>
      <c r="AF24" s="6"/>
      <c r="AG24" s="6"/>
    </row>
    <row r="25" spans="1:33" ht="18" customHeight="1">
      <c r="A25" s="634" t="s">
        <v>433</v>
      </c>
      <c r="B25" s="635"/>
      <c r="C25" s="636"/>
      <c r="D25" s="636"/>
      <c r="E25" s="636"/>
      <c r="F25" s="636"/>
      <c r="G25" s="637"/>
      <c r="I25" s="634" t="s">
        <v>434</v>
      </c>
      <c r="J25" s="636"/>
      <c r="K25" s="636"/>
      <c r="L25" s="636"/>
      <c r="M25" s="636"/>
      <c r="N25" s="636"/>
      <c r="O25" s="636"/>
      <c r="P25" s="636"/>
      <c r="Q25" s="636"/>
      <c r="R25" s="636"/>
      <c r="S25" s="636"/>
      <c r="T25" s="636"/>
      <c r="U25" s="636"/>
      <c r="V25" s="636"/>
      <c r="W25" s="636"/>
      <c r="X25" s="636"/>
      <c r="Y25" s="636"/>
      <c r="Z25" s="636"/>
      <c r="AA25" s="636"/>
      <c r="AB25" s="636"/>
      <c r="AC25" s="636"/>
      <c r="AD25" s="636"/>
      <c r="AE25" s="636"/>
      <c r="AF25" s="636"/>
      <c r="AG25" s="11"/>
    </row>
    <row r="26" spans="1:33" ht="18" customHeight="1">
      <c r="A26" s="619" t="str">
        <f>IF(ISBLANK(Ročná_správa!B16),"  ",Ročná_správa!B16)</f>
        <v>914 51</v>
      </c>
      <c r="B26" s="650"/>
      <c r="C26" s="650"/>
      <c r="D26" s="650"/>
      <c r="E26" s="650"/>
      <c r="F26" s="650"/>
      <c r="G26" s="651"/>
      <c r="H26" s="6"/>
      <c r="I26" s="619" t="str">
        <f>IF(ISBLANK(Ročná_správa!B17),"  ",Ročná_správa!B17)</f>
        <v>Trenčianske Teplice</v>
      </c>
      <c r="J26" s="620"/>
      <c r="K26" s="620"/>
      <c r="L26" s="620"/>
      <c r="M26" s="620"/>
      <c r="N26" s="620"/>
      <c r="O26" s="620"/>
      <c r="P26" s="620"/>
      <c r="Q26" s="620"/>
      <c r="R26" s="620"/>
      <c r="S26" s="620"/>
      <c r="T26" s="620"/>
      <c r="U26" s="620"/>
      <c r="V26" s="620"/>
      <c r="W26" s="620"/>
      <c r="X26" s="620"/>
      <c r="Y26" s="620"/>
      <c r="Z26" s="620"/>
      <c r="AA26" s="620"/>
      <c r="AB26" s="620"/>
      <c r="AC26" s="620"/>
      <c r="AD26" s="620"/>
      <c r="AE26" s="620"/>
      <c r="AF26" s="620"/>
      <c r="AG26" s="621"/>
    </row>
    <row r="27" spans="1:33" ht="11.25" customHeight="1">
      <c r="A27" s="6"/>
      <c r="B27" s="6"/>
      <c r="C27" s="6"/>
      <c r="D27" s="6"/>
      <c r="E27" s="6"/>
      <c r="F27" s="6"/>
      <c r="G27" s="6"/>
      <c r="H27" s="6"/>
      <c r="I27" s="6"/>
      <c r="J27" s="12"/>
      <c r="K27" s="12"/>
      <c r="L27" s="12"/>
      <c r="M27" s="12"/>
      <c r="N27" s="12"/>
      <c r="O27" s="12"/>
      <c r="P27" s="12"/>
      <c r="Q27" s="12"/>
      <c r="R27" s="12"/>
      <c r="S27" s="12"/>
      <c r="T27" s="12"/>
      <c r="U27" s="12"/>
      <c r="V27" s="12"/>
      <c r="W27" s="12"/>
      <c r="X27" s="12"/>
      <c r="Y27" s="12"/>
      <c r="Z27" s="12"/>
      <c r="AA27" s="12"/>
      <c r="AB27" s="12"/>
      <c r="AC27" s="12"/>
      <c r="AD27" s="12"/>
      <c r="AE27" s="12"/>
      <c r="AF27" s="12"/>
      <c r="AG27" s="6"/>
    </row>
    <row r="28" spans="1:33" ht="18" customHeight="1">
      <c r="A28" s="666" t="s">
        <v>405</v>
      </c>
      <c r="B28" s="636"/>
      <c r="C28" s="636"/>
      <c r="D28" s="636"/>
      <c r="E28" s="636"/>
      <c r="F28" s="636"/>
      <c r="G28" s="636"/>
      <c r="H28" s="637"/>
      <c r="K28" s="666" t="s">
        <v>406</v>
      </c>
      <c r="L28" s="636"/>
      <c r="M28" s="636"/>
      <c r="N28" s="636"/>
      <c r="O28" s="636"/>
      <c r="P28" s="636"/>
      <c r="Q28" s="636"/>
      <c r="R28" s="636"/>
      <c r="S28" s="636"/>
      <c r="T28" s="636"/>
      <c r="U28" s="637"/>
      <c r="V28" s="6"/>
      <c r="W28" s="666" t="s">
        <v>407</v>
      </c>
      <c r="X28" s="667"/>
      <c r="Y28" s="667"/>
      <c r="Z28" s="667"/>
      <c r="AA28" s="667"/>
      <c r="AB28" s="667"/>
      <c r="AC28" s="667"/>
      <c r="AD28" s="667"/>
      <c r="AE28" s="667"/>
      <c r="AF28" s="667"/>
      <c r="AG28" s="637"/>
    </row>
    <row r="29" spans="1:33" ht="18" customHeight="1">
      <c r="A29" s="619" t="str">
        <f>IF(ISBLANK(Ročná_správa!C21),"  ",Ročná_správa!C21)</f>
        <v>032</v>
      </c>
      <c r="B29" s="650"/>
      <c r="C29" s="650"/>
      <c r="D29" s="650"/>
      <c r="E29" s="650"/>
      <c r="F29" s="650"/>
      <c r="G29" s="650"/>
      <c r="H29" s="651"/>
      <c r="I29" s="6"/>
      <c r="J29" s="6"/>
      <c r="K29" s="619" t="str">
        <f>IF(ISBLANK(Ročná_správa!F21),"  ",Ročná_správa!F21)</f>
        <v>655 45 63</v>
      </c>
      <c r="L29" s="620"/>
      <c r="M29" s="620"/>
      <c r="N29" s="620"/>
      <c r="O29" s="620"/>
      <c r="P29" s="620"/>
      <c r="Q29" s="620"/>
      <c r="R29" s="620"/>
      <c r="S29" s="620"/>
      <c r="T29" s="620"/>
      <c r="U29" s="621"/>
      <c r="V29" s="6"/>
      <c r="W29" s="619" t="str">
        <f>IF(ISBLANK(Ročná_správa!F23),"  ",Ročná_správa!F23)</f>
        <v>655 28 24</v>
      </c>
      <c r="X29" s="620"/>
      <c r="Y29" s="620"/>
      <c r="Z29" s="620"/>
      <c r="AA29" s="620"/>
      <c r="AB29" s="620"/>
      <c r="AC29" s="620"/>
      <c r="AD29" s="620"/>
      <c r="AE29" s="620"/>
      <c r="AF29" s="620"/>
      <c r="AG29" s="621"/>
    </row>
    <row r="30" spans="1:33" ht="18" customHeight="1">
      <c r="A30" s="6"/>
      <c r="B30" s="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row>
    <row r="31" ht="12.75" customHeight="1"/>
    <row r="32" spans="1:34" s="13" customFormat="1" ht="60.75" customHeight="1">
      <c r="A32" s="676" t="s">
        <v>435</v>
      </c>
      <c r="B32" s="676"/>
      <c r="C32" s="676"/>
      <c r="D32" s="676"/>
      <c r="E32" s="676"/>
      <c r="F32" s="676"/>
      <c r="G32" s="676"/>
      <c r="H32" s="677" t="s">
        <v>763</v>
      </c>
      <c r="I32" s="678"/>
      <c r="J32" s="678"/>
      <c r="K32" s="678"/>
      <c r="L32" s="678"/>
      <c r="M32" s="678"/>
      <c r="N32" s="678"/>
      <c r="O32" s="678"/>
      <c r="P32" s="678"/>
      <c r="Q32" s="678"/>
      <c r="R32" s="678"/>
      <c r="S32" s="678"/>
      <c r="T32" s="678"/>
      <c r="U32" s="678"/>
      <c r="V32" s="678"/>
      <c r="W32" s="678"/>
      <c r="X32" s="678"/>
      <c r="Y32" s="678"/>
      <c r="Z32" s="678"/>
      <c r="AA32" s="678"/>
      <c r="AB32" s="678"/>
      <c r="AC32" s="678"/>
      <c r="AD32" s="678"/>
      <c r="AE32" s="678"/>
      <c r="AF32" s="678"/>
      <c r="AG32" s="679"/>
      <c r="AH32" s="182"/>
    </row>
    <row r="33" spans="1:33" s="13" customFormat="1" ht="25.5" customHeight="1">
      <c r="A33" s="668">
        <v>44267</v>
      </c>
      <c r="B33" s="669"/>
      <c r="C33" s="669"/>
      <c r="D33" s="669"/>
      <c r="E33" s="669"/>
      <c r="F33" s="669"/>
      <c r="G33" s="670"/>
      <c r="H33" s="638" t="s">
        <v>864</v>
      </c>
      <c r="I33" s="639"/>
      <c r="J33" s="639"/>
      <c r="K33" s="639"/>
      <c r="L33" s="639"/>
      <c r="M33" s="639"/>
      <c r="N33" s="639"/>
      <c r="O33" s="639"/>
      <c r="P33" s="639"/>
      <c r="Q33" s="639"/>
      <c r="R33" s="639"/>
      <c r="S33" s="639"/>
      <c r="T33" s="639"/>
      <c r="U33" s="639"/>
      <c r="V33" s="639"/>
      <c r="W33" s="639"/>
      <c r="X33" s="639"/>
      <c r="Y33" s="639"/>
      <c r="Z33" s="639"/>
      <c r="AA33" s="639"/>
      <c r="AB33" s="639"/>
      <c r="AC33" s="639"/>
      <c r="AD33" s="639"/>
      <c r="AE33" s="639"/>
      <c r="AF33" s="639"/>
      <c r="AG33" s="640"/>
    </row>
    <row r="34" spans="1:33" s="13" customFormat="1" ht="35.25" customHeight="1">
      <c r="A34" s="676" t="s">
        <v>436</v>
      </c>
      <c r="B34" s="676"/>
      <c r="C34" s="676"/>
      <c r="D34" s="676"/>
      <c r="E34" s="676"/>
      <c r="F34" s="676"/>
      <c r="G34" s="676"/>
      <c r="H34" s="641"/>
      <c r="I34" s="642"/>
      <c r="J34" s="642"/>
      <c r="K34" s="642"/>
      <c r="L34" s="642"/>
      <c r="M34" s="642"/>
      <c r="N34" s="642"/>
      <c r="O34" s="642"/>
      <c r="P34" s="642"/>
      <c r="Q34" s="642"/>
      <c r="R34" s="642"/>
      <c r="S34" s="642"/>
      <c r="T34" s="642"/>
      <c r="U34" s="642"/>
      <c r="V34" s="642"/>
      <c r="W34" s="642"/>
      <c r="X34" s="642"/>
      <c r="Y34" s="642"/>
      <c r="Z34" s="642"/>
      <c r="AA34" s="642"/>
      <c r="AB34" s="642"/>
      <c r="AC34" s="642"/>
      <c r="AD34" s="642"/>
      <c r="AE34" s="642"/>
      <c r="AF34" s="642"/>
      <c r="AG34" s="643"/>
    </row>
    <row r="35" spans="1:33" s="13" customFormat="1" ht="25.5" customHeight="1">
      <c r="A35" s="673"/>
      <c r="B35" s="674"/>
      <c r="C35" s="674"/>
      <c r="D35" s="674"/>
      <c r="E35" s="674"/>
      <c r="F35" s="674"/>
      <c r="G35" s="675"/>
      <c r="H35" s="644"/>
      <c r="I35" s="645"/>
      <c r="J35" s="645"/>
      <c r="K35" s="645"/>
      <c r="L35" s="645"/>
      <c r="M35" s="645"/>
      <c r="N35" s="645"/>
      <c r="O35" s="645"/>
      <c r="P35" s="645"/>
      <c r="Q35" s="645"/>
      <c r="R35" s="645"/>
      <c r="S35" s="645"/>
      <c r="T35" s="645"/>
      <c r="U35" s="645"/>
      <c r="V35" s="645"/>
      <c r="W35" s="645"/>
      <c r="X35" s="645"/>
      <c r="Y35" s="645"/>
      <c r="Z35" s="645"/>
      <c r="AA35" s="645"/>
      <c r="AB35" s="645"/>
      <c r="AC35" s="645"/>
      <c r="AD35" s="645"/>
      <c r="AE35" s="645"/>
      <c r="AF35" s="645"/>
      <c r="AG35" s="646"/>
    </row>
    <row r="36" ht="18" customHeight="1">
      <c r="H36" s="14"/>
    </row>
  </sheetData>
  <sheetProtection password="9F76" sheet="1" objects="1" scenarios="1" formatCells="0" formatColumns="0" formatRows="0" insertHyperlinks="0"/>
  <mergeCells count="41">
    <mergeCell ref="A35:G35"/>
    <mergeCell ref="K29:U29"/>
    <mergeCell ref="W29:AG29"/>
    <mergeCell ref="A29:H29"/>
    <mergeCell ref="A34:G34"/>
    <mergeCell ref="A32:G32"/>
    <mergeCell ref="H32:AG32"/>
    <mergeCell ref="K28:U28"/>
    <mergeCell ref="W28:AG28"/>
    <mergeCell ref="A28:H28"/>
    <mergeCell ref="AC8:AG8"/>
    <mergeCell ref="P7:Q7"/>
    <mergeCell ref="A33:G33"/>
    <mergeCell ref="I26:AG26"/>
    <mergeCell ref="A11:M11"/>
    <mergeCell ref="A17:B17"/>
    <mergeCell ref="I25:AF25"/>
    <mergeCell ref="A1:AJ1"/>
    <mergeCell ref="A3:AJ3"/>
    <mergeCell ref="A4:AJ4"/>
    <mergeCell ref="Y5:AG5"/>
    <mergeCell ref="H5:X5"/>
    <mergeCell ref="A20:AG20"/>
    <mergeCell ref="S7:V7"/>
    <mergeCell ref="A25:G25"/>
    <mergeCell ref="H33:AG35"/>
    <mergeCell ref="Z7:AA7"/>
    <mergeCell ref="A13:M13"/>
    <mergeCell ref="A8:M8"/>
    <mergeCell ref="I7:M7"/>
    <mergeCell ref="Z8:AA8"/>
    <mergeCell ref="A26:G26"/>
    <mergeCell ref="P8:Q8"/>
    <mergeCell ref="A9:I9"/>
    <mergeCell ref="A23:AG23"/>
    <mergeCell ref="S8:V8"/>
    <mergeCell ref="A10:M10"/>
    <mergeCell ref="AC7:AG7"/>
    <mergeCell ref="A22:AG22"/>
    <mergeCell ref="C17:AG17"/>
    <mergeCell ref="A19:AG19"/>
  </mergeCells>
  <dataValidations count="5">
    <dataValidation type="date" allowBlank="1" showInputMessage="1" showErrorMessage="1" prompt="Formát d.m.rrrr" errorTitle="Zadání" error="Zadejte datum ve formátu d.m.rrrr !!!" sqref="B30 D18 F21 F18 D21:D22 B42">
      <formula1>32509</formula1>
      <formula2>54789</formula2>
    </dataValidation>
    <dataValidation type="whole" allowBlank="1" showInputMessage="1" showErrorMessage="1" errorTitle="Zadání" error="Zadejte celočíselnou kladnou hodnotu od 0 do 99999999 !!!" sqref="B5">
      <formula1>0</formula1>
      <formula2>99999999</formula2>
    </dataValidation>
    <dataValidation type="whole" showInputMessage="1" showErrorMessage="1" errorTitle="Zadání" error="Zadejte rok na tvaru RRRR !!!" sqref="B15:B16">
      <formula1>1900</formula1>
      <formula2>2100</formula2>
    </dataValidation>
    <dataValidation type="textLength" operator="lessThanOrEqual" allowBlank="1" showInputMessage="1" showErrorMessage="1" promptTitle="Internetová adresa" prompt="Maximálně 40 znaků" errorTitle="Zadání" error="Text musí obsahovat maximálně 40 znaků !" sqref="B13">
      <formula1>40</formula1>
    </dataValidation>
    <dataValidation type="textLength" operator="lessThanOrEqual" allowBlank="1" showInputMessage="1" showErrorMessage="1" promptTitle="Výrok auditora " prompt="Maximálně 760 znaků" errorTitle="Zadání" error="Výrok auditora je omezen na 760 znaků !!!" sqref="B31:B40">
      <formula1>760</formula1>
    </dataValidation>
  </dataValidations>
  <printOptions/>
  <pageMargins left="0.7874015748031497" right="0.1968503937007874" top="0.984251968503937" bottom="0.984251968503937"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indexed="10"/>
  </sheetPr>
  <dimension ref="A1:AE763"/>
  <sheetViews>
    <sheetView showGridLines="0" zoomScale="130" zoomScaleNormal="130" zoomScalePageLayoutView="0" workbookViewId="0" topLeftCell="A1">
      <pane ySplit="9" topLeftCell="A10" activePane="bottomLeft" state="frozen"/>
      <selection pane="topLeft" activeCell="A1" sqref="A1"/>
      <selection pane="bottomLeft" activeCell="F166" sqref="F166"/>
    </sheetView>
  </sheetViews>
  <sheetFormatPr defaultColWidth="9.140625" defaultRowHeight="12.75"/>
  <cols>
    <col min="1" max="1" width="5.140625" style="47" customWidth="1"/>
    <col min="2" max="2" width="42.57421875" style="55" customWidth="1"/>
    <col min="3" max="3" width="4.7109375" style="53" customWidth="1"/>
    <col min="4" max="4" width="14.28125" style="53" customWidth="1"/>
    <col min="5" max="6" width="14.28125" style="47" customWidth="1"/>
    <col min="7" max="16384" width="9.140625" style="47" customWidth="1"/>
  </cols>
  <sheetData>
    <row r="1" spans="1:6" s="46" customFormat="1" ht="10.5" thickBot="1">
      <c r="A1" s="692" t="s">
        <v>131</v>
      </c>
      <c r="B1" s="692"/>
      <c r="C1" s="692"/>
      <c r="D1" s="692"/>
      <c r="E1" s="692"/>
      <c r="F1" s="692"/>
    </row>
    <row r="2" spans="1:6" ht="10.5" customHeight="1">
      <c r="A2" s="680" t="s">
        <v>453</v>
      </c>
      <c r="B2" s="681"/>
      <c r="C2" s="682" t="s">
        <v>820</v>
      </c>
      <c r="D2" s="683"/>
      <c r="E2" s="683"/>
      <c r="F2" s="684"/>
    </row>
    <row r="3" spans="1:6" ht="10.5" customHeight="1">
      <c r="A3" s="680" t="s">
        <v>454</v>
      </c>
      <c r="B3" s="681"/>
      <c r="C3" s="682" t="s">
        <v>821</v>
      </c>
      <c r="D3" s="683"/>
      <c r="E3" s="683"/>
      <c r="F3" s="684"/>
    </row>
    <row r="4" spans="1:6" ht="15">
      <c r="A4" s="680" t="s">
        <v>536</v>
      </c>
      <c r="B4" s="681"/>
      <c r="C4" s="619" t="str">
        <f>IF(ISBLANK(Ročná_správa!B12),"  ",Ročná_správa!B12)</f>
        <v>Hotel Flóra, a. s.</v>
      </c>
      <c r="D4" s="693"/>
      <c r="E4" s="693"/>
      <c r="F4" s="694"/>
    </row>
    <row r="5" spans="1:31" ht="15">
      <c r="A5" s="680" t="s">
        <v>415</v>
      </c>
      <c r="B5" s="697"/>
      <c r="C5" s="619" t="str">
        <f>IF(ISBLANK(Ročná_správa!E6),"  ",Ročná_správa!E6)</f>
        <v>31 420 664</v>
      </c>
      <c r="D5" s="686"/>
      <c r="E5" s="686"/>
      <c r="F5" s="687"/>
      <c r="G5" s="82"/>
      <c r="H5" s="82"/>
      <c r="I5" s="82"/>
      <c r="J5" s="82"/>
      <c r="K5" s="82"/>
      <c r="L5" s="82"/>
      <c r="M5" s="82"/>
      <c r="N5" s="82"/>
      <c r="O5" s="82"/>
      <c r="P5" s="82"/>
      <c r="Q5" s="82"/>
      <c r="R5" s="82"/>
      <c r="S5" s="82"/>
      <c r="T5" s="82"/>
      <c r="U5" s="82"/>
      <c r="V5" s="82"/>
      <c r="W5" s="82"/>
      <c r="X5" s="82"/>
      <c r="Y5" s="82"/>
      <c r="Z5" s="82"/>
      <c r="AA5" s="82"/>
      <c r="AB5" s="82"/>
      <c r="AC5" s="82"/>
      <c r="AD5" s="82"/>
      <c r="AE5" s="82"/>
    </row>
    <row r="6" spans="1:6" ht="11.25" customHeight="1">
      <c r="A6" s="48"/>
      <c r="B6" s="49"/>
      <c r="C6" s="50"/>
      <c r="D6" s="50"/>
      <c r="E6" s="48"/>
      <c r="F6" s="48"/>
    </row>
    <row r="7" spans="1:6" ht="27" customHeight="1">
      <c r="A7" s="685" t="s">
        <v>335</v>
      </c>
      <c r="B7" s="685" t="s">
        <v>340</v>
      </c>
      <c r="C7" s="685" t="s">
        <v>344</v>
      </c>
      <c r="D7" s="695" t="s">
        <v>437</v>
      </c>
      <c r="E7" s="696"/>
      <c r="F7" s="688" t="s">
        <v>430</v>
      </c>
    </row>
    <row r="8" spans="1:6" ht="18" customHeight="1">
      <c r="A8" s="698"/>
      <c r="B8" s="685"/>
      <c r="C8" s="685"/>
      <c r="D8" s="51" t="s">
        <v>341</v>
      </c>
      <c r="E8" s="51" t="s">
        <v>343</v>
      </c>
      <c r="F8" s="689"/>
    </row>
    <row r="9" spans="1:6" ht="9">
      <c r="A9" s="51"/>
      <c r="B9" s="142"/>
      <c r="C9" s="142"/>
      <c r="D9" s="51" t="s">
        <v>342</v>
      </c>
      <c r="E9" s="51"/>
      <c r="F9" s="51" t="s">
        <v>343</v>
      </c>
    </row>
    <row r="10" spans="1:6" ht="9">
      <c r="A10" s="711"/>
      <c r="B10" s="713" t="s">
        <v>336</v>
      </c>
      <c r="C10" s="690" t="s">
        <v>484</v>
      </c>
      <c r="D10" s="241">
        <f aca="true" t="shared" si="0" ref="D10:F11">D12+D74+D156</f>
        <v>3771813</v>
      </c>
      <c r="E10" s="706">
        <f t="shared" si="0"/>
        <v>2376225</v>
      </c>
      <c r="F10" s="708">
        <f t="shared" si="0"/>
        <v>2402626</v>
      </c>
    </row>
    <row r="11" spans="1:6" ht="9">
      <c r="A11" s="712"/>
      <c r="B11" s="714"/>
      <c r="C11" s="691"/>
      <c r="D11" s="241">
        <f t="shared" si="0"/>
        <v>1395588</v>
      </c>
      <c r="E11" s="707">
        <f t="shared" si="0"/>
        <v>0</v>
      </c>
      <c r="F11" s="709">
        <f t="shared" si="0"/>
        <v>0</v>
      </c>
    </row>
    <row r="12" spans="1:6" ht="9">
      <c r="A12" s="715" t="s">
        <v>438</v>
      </c>
      <c r="B12" s="713" t="s">
        <v>337</v>
      </c>
      <c r="C12" s="690" t="s">
        <v>485</v>
      </c>
      <c r="D12" s="241">
        <f aca="true" t="shared" si="1" ref="D12:F13">D14+D30+D50</f>
        <v>3604711</v>
      </c>
      <c r="E12" s="706">
        <f t="shared" si="1"/>
        <v>2209314</v>
      </c>
      <c r="F12" s="708">
        <f t="shared" si="1"/>
        <v>2235823</v>
      </c>
    </row>
    <row r="13" spans="1:6" ht="9">
      <c r="A13" s="716"/>
      <c r="B13" s="714"/>
      <c r="C13" s="691"/>
      <c r="D13" s="241">
        <f t="shared" si="1"/>
        <v>1395397</v>
      </c>
      <c r="E13" s="707">
        <f t="shared" si="1"/>
        <v>0</v>
      </c>
      <c r="F13" s="709">
        <f t="shared" si="1"/>
        <v>0</v>
      </c>
    </row>
    <row r="14" spans="1:6" ht="9">
      <c r="A14" s="715" t="s">
        <v>457</v>
      </c>
      <c r="B14" s="713" t="s">
        <v>553</v>
      </c>
      <c r="C14" s="690" t="s">
        <v>486</v>
      </c>
      <c r="D14" s="241">
        <f aca="true" t="shared" si="2" ref="D14:F15">SUM(D16+D18+D20+D22+D24+D26+D28)</f>
        <v>13085</v>
      </c>
      <c r="E14" s="706">
        <f t="shared" si="2"/>
        <v>0</v>
      </c>
      <c r="F14" s="708">
        <f t="shared" si="2"/>
        <v>0</v>
      </c>
    </row>
    <row r="15" spans="1:6" ht="9">
      <c r="A15" s="716"/>
      <c r="B15" s="714"/>
      <c r="C15" s="691"/>
      <c r="D15" s="241">
        <f t="shared" si="2"/>
        <v>13085</v>
      </c>
      <c r="E15" s="707">
        <f t="shared" si="2"/>
        <v>0</v>
      </c>
      <c r="F15" s="709">
        <f t="shared" si="2"/>
        <v>0</v>
      </c>
    </row>
    <row r="16" spans="1:6" ht="9">
      <c r="A16" s="711" t="s">
        <v>198</v>
      </c>
      <c r="B16" s="717" t="s">
        <v>305</v>
      </c>
      <c r="C16" s="699" t="s">
        <v>487</v>
      </c>
      <c r="D16" s="83"/>
      <c r="E16" s="702">
        <f>D16-D17</f>
        <v>0</v>
      </c>
      <c r="F16" s="704"/>
    </row>
    <row r="17" spans="1:6" ht="9">
      <c r="A17" s="712"/>
      <c r="B17" s="718"/>
      <c r="C17" s="700"/>
      <c r="D17" s="83"/>
      <c r="E17" s="703"/>
      <c r="F17" s="705"/>
    </row>
    <row r="18" spans="1:6" ht="9">
      <c r="A18" s="711" t="s">
        <v>441</v>
      </c>
      <c r="B18" s="717" t="s">
        <v>306</v>
      </c>
      <c r="C18" s="699" t="s">
        <v>501</v>
      </c>
      <c r="D18" s="83">
        <v>11147</v>
      </c>
      <c r="E18" s="702">
        <f>D18-D19</f>
        <v>0</v>
      </c>
      <c r="F18" s="704"/>
    </row>
    <row r="19" spans="1:6" ht="9">
      <c r="A19" s="712"/>
      <c r="B19" s="718"/>
      <c r="C19" s="700"/>
      <c r="D19" s="83">
        <v>11147</v>
      </c>
      <c r="E19" s="703"/>
      <c r="F19" s="705"/>
    </row>
    <row r="20" spans="1:6" ht="9">
      <c r="A20" s="711" t="s">
        <v>442</v>
      </c>
      <c r="B20" s="717" t="s">
        <v>307</v>
      </c>
      <c r="C20" s="699" t="s">
        <v>502</v>
      </c>
      <c r="D20" s="83"/>
      <c r="E20" s="702">
        <f>D20-D21</f>
        <v>0</v>
      </c>
      <c r="F20" s="704"/>
    </row>
    <row r="21" spans="1:6" ht="9">
      <c r="A21" s="712"/>
      <c r="B21" s="718"/>
      <c r="C21" s="700"/>
      <c r="D21" s="83"/>
      <c r="E21" s="703"/>
      <c r="F21" s="705"/>
    </row>
    <row r="22" spans="1:6" ht="9">
      <c r="A22" s="711" t="s">
        <v>443</v>
      </c>
      <c r="B22" s="717" t="s">
        <v>308</v>
      </c>
      <c r="C22" s="699" t="s">
        <v>503</v>
      </c>
      <c r="D22" s="83"/>
      <c r="E22" s="702">
        <f>D22-D23</f>
        <v>0</v>
      </c>
      <c r="F22" s="704"/>
    </row>
    <row r="23" spans="1:6" ht="9">
      <c r="A23" s="712"/>
      <c r="B23" s="718"/>
      <c r="C23" s="700"/>
      <c r="D23" s="83"/>
      <c r="E23" s="703"/>
      <c r="F23" s="705"/>
    </row>
    <row r="24" spans="1:6" ht="9">
      <c r="A24" s="711" t="s">
        <v>444</v>
      </c>
      <c r="B24" s="717" t="s">
        <v>309</v>
      </c>
      <c r="C24" s="699" t="s">
        <v>504</v>
      </c>
      <c r="D24" s="83">
        <v>1938</v>
      </c>
      <c r="E24" s="702">
        <f>D24-D25</f>
        <v>0</v>
      </c>
      <c r="F24" s="704"/>
    </row>
    <row r="25" spans="1:6" ht="9">
      <c r="A25" s="712"/>
      <c r="B25" s="718"/>
      <c r="C25" s="700"/>
      <c r="D25" s="83">
        <v>1938</v>
      </c>
      <c r="E25" s="703"/>
      <c r="F25" s="705"/>
    </row>
    <row r="26" spans="1:6" ht="9">
      <c r="A26" s="711" t="s">
        <v>445</v>
      </c>
      <c r="B26" s="717" t="s">
        <v>310</v>
      </c>
      <c r="C26" s="699" t="s">
        <v>505</v>
      </c>
      <c r="D26" s="83"/>
      <c r="E26" s="702">
        <f>D26-D27</f>
        <v>0</v>
      </c>
      <c r="F26" s="704"/>
    </row>
    <row r="27" spans="1:6" ht="9">
      <c r="A27" s="712"/>
      <c r="B27" s="718"/>
      <c r="C27" s="700"/>
      <c r="D27" s="83"/>
      <c r="E27" s="703"/>
      <c r="F27" s="705"/>
    </row>
    <row r="28" spans="1:6" ht="9">
      <c r="A28" s="711" t="s">
        <v>199</v>
      </c>
      <c r="B28" s="717" t="s">
        <v>312</v>
      </c>
      <c r="C28" s="699" t="s">
        <v>605</v>
      </c>
      <c r="D28" s="83"/>
      <c r="E28" s="702">
        <f>D28-D29</f>
        <v>0</v>
      </c>
      <c r="F28" s="704"/>
    </row>
    <row r="29" spans="1:6" ht="9">
      <c r="A29" s="712"/>
      <c r="B29" s="718"/>
      <c r="C29" s="700"/>
      <c r="D29" s="83"/>
      <c r="E29" s="703"/>
      <c r="F29" s="705"/>
    </row>
    <row r="30" spans="1:6" ht="9">
      <c r="A30" s="715" t="s">
        <v>459</v>
      </c>
      <c r="B30" s="713" t="s">
        <v>338</v>
      </c>
      <c r="C30" s="690" t="s">
        <v>606</v>
      </c>
      <c r="D30" s="241">
        <f aca="true" t="shared" si="3" ref="D30:F31">SUM(D32+D34+D36+D38+D40+D42+D44+D46+D48)</f>
        <v>3591626</v>
      </c>
      <c r="E30" s="706">
        <f t="shared" si="3"/>
        <v>2209314</v>
      </c>
      <c r="F30" s="708">
        <f t="shared" si="3"/>
        <v>2235823</v>
      </c>
    </row>
    <row r="31" spans="1:6" ht="9">
      <c r="A31" s="716"/>
      <c r="B31" s="714"/>
      <c r="C31" s="691"/>
      <c r="D31" s="241">
        <f t="shared" si="3"/>
        <v>1382312</v>
      </c>
      <c r="E31" s="707">
        <f t="shared" si="3"/>
        <v>0</v>
      </c>
      <c r="F31" s="709">
        <f t="shared" si="3"/>
        <v>0</v>
      </c>
    </row>
    <row r="32" spans="1:6" ht="9">
      <c r="A32" s="711" t="s">
        <v>200</v>
      </c>
      <c r="B32" s="717" t="s">
        <v>313</v>
      </c>
      <c r="C32" s="699" t="s">
        <v>607</v>
      </c>
      <c r="D32" s="83">
        <v>331533</v>
      </c>
      <c r="E32" s="702">
        <f>D32-D33</f>
        <v>331267</v>
      </c>
      <c r="F32" s="704">
        <v>331267</v>
      </c>
    </row>
    <row r="33" spans="1:6" ht="9">
      <c r="A33" s="712"/>
      <c r="B33" s="718"/>
      <c r="C33" s="700"/>
      <c r="D33" s="83">
        <v>266</v>
      </c>
      <c r="E33" s="703"/>
      <c r="F33" s="705"/>
    </row>
    <row r="34" spans="1:6" ht="9">
      <c r="A34" s="699" t="s">
        <v>345</v>
      </c>
      <c r="B34" s="717" t="s">
        <v>314</v>
      </c>
      <c r="C34" s="699" t="s">
        <v>608</v>
      </c>
      <c r="D34" s="83">
        <v>2725774</v>
      </c>
      <c r="E34" s="702">
        <f>D34-D35</f>
        <v>1861798</v>
      </c>
      <c r="F34" s="704">
        <v>1890958</v>
      </c>
    </row>
    <row r="35" spans="1:6" ht="9">
      <c r="A35" s="700"/>
      <c r="B35" s="718"/>
      <c r="C35" s="700"/>
      <c r="D35" s="83">
        <v>863976</v>
      </c>
      <c r="E35" s="703"/>
      <c r="F35" s="705"/>
    </row>
    <row r="36" spans="1:6" ht="9">
      <c r="A36" s="699" t="s">
        <v>450</v>
      </c>
      <c r="B36" s="717" t="s">
        <v>315</v>
      </c>
      <c r="C36" s="699" t="s">
        <v>609</v>
      </c>
      <c r="D36" s="83">
        <v>529364</v>
      </c>
      <c r="E36" s="702">
        <f>D36-D37</f>
        <v>14751</v>
      </c>
      <c r="F36" s="704">
        <v>10466</v>
      </c>
    </row>
    <row r="37" spans="1:6" ht="9">
      <c r="A37" s="700"/>
      <c r="B37" s="718"/>
      <c r="C37" s="700"/>
      <c r="D37" s="83">
        <v>514613</v>
      </c>
      <c r="E37" s="703"/>
      <c r="F37" s="705"/>
    </row>
    <row r="38" spans="1:6" ht="9">
      <c r="A38" s="699" t="s">
        <v>451</v>
      </c>
      <c r="B38" s="717" t="s">
        <v>316</v>
      </c>
      <c r="C38" s="699" t="s">
        <v>610</v>
      </c>
      <c r="D38" s="83"/>
      <c r="E38" s="702">
        <f>D38-D39</f>
        <v>0</v>
      </c>
      <c r="F38" s="704"/>
    </row>
    <row r="39" spans="1:6" ht="9">
      <c r="A39" s="700"/>
      <c r="B39" s="718"/>
      <c r="C39" s="700"/>
      <c r="D39" s="83"/>
      <c r="E39" s="703"/>
      <c r="F39" s="705"/>
    </row>
    <row r="40" spans="1:6" ht="9">
      <c r="A40" s="699" t="s">
        <v>452</v>
      </c>
      <c r="B40" s="717" t="s">
        <v>317</v>
      </c>
      <c r="C40" s="699" t="s">
        <v>611</v>
      </c>
      <c r="D40" s="83"/>
      <c r="E40" s="702">
        <f>D40-D41</f>
        <v>0</v>
      </c>
      <c r="F40" s="704"/>
    </row>
    <row r="41" spans="1:6" ht="9">
      <c r="A41" s="700"/>
      <c r="B41" s="718"/>
      <c r="C41" s="700"/>
      <c r="D41" s="83"/>
      <c r="E41" s="703"/>
      <c r="F41" s="705"/>
    </row>
    <row r="42" spans="1:6" ht="9">
      <c r="A42" s="699" t="s">
        <v>447</v>
      </c>
      <c r="B42" s="717" t="s">
        <v>318</v>
      </c>
      <c r="C42" s="699" t="s">
        <v>612</v>
      </c>
      <c r="D42" s="83">
        <v>4253</v>
      </c>
      <c r="E42" s="702">
        <f>D42-D43</f>
        <v>796</v>
      </c>
      <c r="F42" s="704">
        <v>796</v>
      </c>
    </row>
    <row r="43" spans="1:6" ht="9">
      <c r="A43" s="700"/>
      <c r="B43" s="718"/>
      <c r="C43" s="700"/>
      <c r="D43" s="83">
        <v>3457</v>
      </c>
      <c r="E43" s="703"/>
      <c r="F43" s="705"/>
    </row>
    <row r="44" spans="1:6" ht="9">
      <c r="A44" s="699" t="s">
        <v>448</v>
      </c>
      <c r="B44" s="717" t="s">
        <v>319</v>
      </c>
      <c r="C44" s="699" t="s">
        <v>613</v>
      </c>
      <c r="D44" s="83">
        <v>702</v>
      </c>
      <c r="E44" s="702">
        <f>D44-D45</f>
        <v>702</v>
      </c>
      <c r="F44" s="704">
        <v>2336</v>
      </c>
    </row>
    <row r="45" spans="1:6" ht="9">
      <c r="A45" s="700"/>
      <c r="B45" s="718"/>
      <c r="C45" s="700"/>
      <c r="D45" s="83"/>
      <c r="E45" s="703"/>
      <c r="F45" s="705"/>
    </row>
    <row r="46" spans="1:6" ht="9">
      <c r="A46" s="699" t="s">
        <v>346</v>
      </c>
      <c r="B46" s="717" t="s">
        <v>320</v>
      </c>
      <c r="C46" s="699" t="s">
        <v>614</v>
      </c>
      <c r="D46" s="83"/>
      <c r="E46" s="702">
        <f>D46-D47</f>
        <v>0</v>
      </c>
      <c r="F46" s="704"/>
    </row>
    <row r="47" spans="1:6" ht="9">
      <c r="A47" s="700"/>
      <c r="B47" s="718"/>
      <c r="C47" s="700"/>
      <c r="D47" s="83"/>
      <c r="E47" s="703"/>
      <c r="F47" s="705"/>
    </row>
    <row r="48" spans="1:6" ht="9">
      <c r="A48" s="699" t="s">
        <v>347</v>
      </c>
      <c r="B48" s="717" t="s">
        <v>321</v>
      </c>
      <c r="C48" s="699" t="s">
        <v>615</v>
      </c>
      <c r="D48" s="83"/>
      <c r="E48" s="702">
        <f>D48-D49</f>
        <v>0</v>
      </c>
      <c r="F48" s="704"/>
    </row>
    <row r="49" spans="1:6" ht="9">
      <c r="A49" s="700"/>
      <c r="B49" s="718"/>
      <c r="C49" s="700"/>
      <c r="D49" s="83"/>
      <c r="E49" s="703"/>
      <c r="F49" s="705"/>
    </row>
    <row r="50" spans="1:6" ht="9">
      <c r="A50" s="715" t="s">
        <v>460</v>
      </c>
      <c r="B50" s="713" t="s">
        <v>322</v>
      </c>
      <c r="C50" s="690" t="s">
        <v>148</v>
      </c>
      <c r="D50" s="241">
        <f>SUM(D52+D54+D56+D58+D60+D62+D64+D66+D68+D70+D72)</f>
        <v>0</v>
      </c>
      <c r="E50" s="706">
        <f>SUM(E52+E54+E56+E58+E60+E62+E64+E66+E68+E70+E72)</f>
        <v>0</v>
      </c>
      <c r="F50" s="708">
        <f>SUM(F52+F54+F56+F58+F60+F62+F64+F66+F68+F70+F72)</f>
        <v>0</v>
      </c>
    </row>
    <row r="51" spans="1:6" ht="9">
      <c r="A51" s="716"/>
      <c r="B51" s="714"/>
      <c r="C51" s="691"/>
      <c r="D51" s="241">
        <f>SUM(D53+D55+D57+D59+D61+D63+D65++D67+D69+D71+D73)</f>
        <v>0</v>
      </c>
      <c r="E51" s="707">
        <f>SUM(E53+E55+E57+E59+E61+E63+E65+E67+E69+E71+E73)</f>
        <v>0</v>
      </c>
      <c r="F51" s="709">
        <f>SUM(F53+F55+F57+F59+F61+F63+F65+F67+F69+F71+F73)</f>
        <v>0</v>
      </c>
    </row>
    <row r="52" spans="1:6" ht="9">
      <c r="A52" s="711" t="s">
        <v>295</v>
      </c>
      <c r="B52" s="717" t="s">
        <v>594</v>
      </c>
      <c r="C52" s="699" t="s">
        <v>149</v>
      </c>
      <c r="D52" s="83"/>
      <c r="E52" s="702">
        <f>D52-D53</f>
        <v>0</v>
      </c>
      <c r="F52" s="704"/>
    </row>
    <row r="53" spans="1:6" ht="9">
      <c r="A53" s="712"/>
      <c r="B53" s="718"/>
      <c r="C53" s="700"/>
      <c r="D53" s="83"/>
      <c r="E53" s="703"/>
      <c r="F53" s="705"/>
    </row>
    <row r="54" spans="1:6" ht="9">
      <c r="A54" s="699" t="s">
        <v>345</v>
      </c>
      <c r="B54" s="719" t="s">
        <v>595</v>
      </c>
      <c r="C54" s="699" t="s">
        <v>150</v>
      </c>
      <c r="D54" s="83"/>
      <c r="E54" s="702">
        <f>D54-D55</f>
        <v>0</v>
      </c>
      <c r="F54" s="704"/>
    </row>
    <row r="55" spans="1:6" ht="9">
      <c r="A55" s="700"/>
      <c r="B55" s="720"/>
      <c r="C55" s="700"/>
      <c r="D55" s="83"/>
      <c r="E55" s="703"/>
      <c r="F55" s="705"/>
    </row>
    <row r="56" spans="1:6" ht="9">
      <c r="A56" s="699" t="s">
        <v>450</v>
      </c>
      <c r="B56" s="717" t="s">
        <v>596</v>
      </c>
      <c r="C56" s="699" t="s">
        <v>151</v>
      </c>
      <c r="D56" s="83"/>
      <c r="E56" s="702">
        <f>D56-D57</f>
        <v>0</v>
      </c>
      <c r="F56" s="704"/>
    </row>
    <row r="57" spans="1:6" ht="9">
      <c r="A57" s="700"/>
      <c r="B57" s="718"/>
      <c r="C57" s="700"/>
      <c r="D57" s="83"/>
      <c r="E57" s="703"/>
      <c r="F57" s="705"/>
    </row>
    <row r="58" spans="1:6" ht="9">
      <c r="A58" s="699" t="s">
        <v>451</v>
      </c>
      <c r="B58" s="717" t="s">
        <v>597</v>
      </c>
      <c r="C58" s="699" t="s">
        <v>152</v>
      </c>
      <c r="D58" s="83"/>
      <c r="E58" s="702">
        <f>D58-D59</f>
        <v>0</v>
      </c>
      <c r="F58" s="704"/>
    </row>
    <row r="59" spans="1:6" ht="9">
      <c r="A59" s="700"/>
      <c r="B59" s="718"/>
      <c r="C59" s="700"/>
      <c r="D59" s="83"/>
      <c r="E59" s="703"/>
      <c r="F59" s="705"/>
    </row>
    <row r="60" spans="1:6" ht="9">
      <c r="A60" s="699" t="s">
        <v>452</v>
      </c>
      <c r="B60" s="717" t="s">
        <v>598</v>
      </c>
      <c r="C60" s="699" t="s">
        <v>153</v>
      </c>
      <c r="D60" s="83"/>
      <c r="E60" s="702">
        <f>D60-D61</f>
        <v>0</v>
      </c>
      <c r="F60" s="704"/>
    </row>
    <row r="61" spans="1:6" ht="9">
      <c r="A61" s="700"/>
      <c r="B61" s="718"/>
      <c r="C61" s="700"/>
      <c r="D61" s="83"/>
      <c r="E61" s="703"/>
      <c r="F61" s="705"/>
    </row>
    <row r="62" spans="1:6" ht="9">
      <c r="A62" s="699" t="s">
        <v>447</v>
      </c>
      <c r="B62" s="717" t="s">
        <v>599</v>
      </c>
      <c r="C62" s="699" t="s">
        <v>154</v>
      </c>
      <c r="D62" s="83"/>
      <c r="E62" s="702">
        <f>D62-D63</f>
        <v>0</v>
      </c>
      <c r="F62" s="704"/>
    </row>
    <row r="63" spans="1:6" ht="9">
      <c r="A63" s="700"/>
      <c r="B63" s="718"/>
      <c r="C63" s="700"/>
      <c r="D63" s="83"/>
      <c r="E63" s="703"/>
      <c r="F63" s="705"/>
    </row>
    <row r="64" spans="1:6" ht="9">
      <c r="A64" s="699" t="s">
        <v>448</v>
      </c>
      <c r="B64" s="717" t="s">
        <v>600</v>
      </c>
      <c r="C64" s="699" t="s">
        <v>155</v>
      </c>
      <c r="D64" s="83"/>
      <c r="E64" s="702">
        <f>D64-D65</f>
        <v>0</v>
      </c>
      <c r="F64" s="704"/>
    </row>
    <row r="65" spans="1:6" ht="9">
      <c r="A65" s="700"/>
      <c r="B65" s="718"/>
      <c r="C65" s="700"/>
      <c r="D65" s="83"/>
      <c r="E65" s="703"/>
      <c r="F65" s="705"/>
    </row>
    <row r="66" spans="1:6" ht="9">
      <c r="A66" s="699" t="s">
        <v>346</v>
      </c>
      <c r="B66" s="719" t="s">
        <v>601</v>
      </c>
      <c r="C66" s="699" t="s">
        <v>156</v>
      </c>
      <c r="D66" s="83"/>
      <c r="E66" s="702">
        <f>D66-D67</f>
        <v>0</v>
      </c>
      <c r="F66" s="721"/>
    </row>
    <row r="67" spans="1:6" ht="9">
      <c r="A67" s="700"/>
      <c r="B67" s="720"/>
      <c r="C67" s="700"/>
      <c r="D67" s="83"/>
      <c r="E67" s="703"/>
      <c r="F67" s="721"/>
    </row>
    <row r="68" spans="1:6" ht="9">
      <c r="A68" s="701" t="s">
        <v>347</v>
      </c>
      <c r="B68" s="719" t="s">
        <v>500</v>
      </c>
      <c r="C68" s="701" t="s">
        <v>157</v>
      </c>
      <c r="D68" s="83"/>
      <c r="E68" s="702">
        <f>D68-D69</f>
        <v>0</v>
      </c>
      <c r="F68" s="721"/>
    </row>
    <row r="69" spans="1:6" ht="9">
      <c r="A69" s="701"/>
      <c r="B69" s="720"/>
      <c r="C69" s="701"/>
      <c r="D69" s="83"/>
      <c r="E69" s="703"/>
      <c r="F69" s="721"/>
    </row>
    <row r="70" spans="1:6" ht="9">
      <c r="A70" s="701" t="s">
        <v>367</v>
      </c>
      <c r="B70" s="719" t="s">
        <v>323</v>
      </c>
      <c r="C70" s="701" t="s">
        <v>158</v>
      </c>
      <c r="D70" s="83"/>
      <c r="E70" s="702">
        <f>D70-D71</f>
        <v>0</v>
      </c>
      <c r="F70" s="721"/>
    </row>
    <row r="71" spans="1:6" ht="9">
      <c r="A71" s="701"/>
      <c r="B71" s="720"/>
      <c r="C71" s="701"/>
      <c r="D71" s="83"/>
      <c r="E71" s="703"/>
      <c r="F71" s="721"/>
    </row>
    <row r="72" spans="1:6" ht="9">
      <c r="A72" s="699" t="s">
        <v>206</v>
      </c>
      <c r="B72" s="719" t="s">
        <v>324</v>
      </c>
      <c r="C72" s="699" t="s">
        <v>159</v>
      </c>
      <c r="D72" s="83"/>
      <c r="E72" s="702">
        <f>D72-D73</f>
        <v>0</v>
      </c>
      <c r="F72" s="704"/>
    </row>
    <row r="73" spans="1:6" ht="9">
      <c r="A73" s="700"/>
      <c r="B73" s="720"/>
      <c r="C73" s="700"/>
      <c r="D73" s="83"/>
      <c r="E73" s="703"/>
      <c r="F73" s="705"/>
    </row>
    <row r="74" spans="1:6" ht="9">
      <c r="A74" s="715" t="s">
        <v>439</v>
      </c>
      <c r="B74" s="713" t="s">
        <v>339</v>
      </c>
      <c r="C74" s="690" t="s">
        <v>160</v>
      </c>
      <c r="D74" s="241">
        <f>D76+D90+D114++D140+D150</f>
        <v>97961</v>
      </c>
      <c r="E74" s="706">
        <f>E76+E90+E114++E140+E150</f>
        <v>97770</v>
      </c>
      <c r="F74" s="708">
        <f>F76+F90+F114++F140+F150</f>
        <v>158256</v>
      </c>
    </row>
    <row r="75" spans="1:6" ht="9">
      <c r="A75" s="716"/>
      <c r="B75" s="714"/>
      <c r="C75" s="691"/>
      <c r="D75" s="241">
        <f>D77+D91+D115+D141+D151</f>
        <v>191</v>
      </c>
      <c r="E75" s="707">
        <f>E77+E91+E115++E141+E151</f>
        <v>0</v>
      </c>
      <c r="F75" s="709">
        <f>F77+F91+F115++F141+F151</f>
        <v>0</v>
      </c>
    </row>
    <row r="76" spans="1:6" ht="9">
      <c r="A76" s="715" t="s">
        <v>440</v>
      </c>
      <c r="B76" s="713" t="s">
        <v>191</v>
      </c>
      <c r="C76" s="690" t="s">
        <v>161</v>
      </c>
      <c r="D76" s="241">
        <f aca="true" t="shared" si="4" ref="D76:F77">SUM(D78+D80+D82+D84+D86+D88)</f>
        <v>14207</v>
      </c>
      <c r="E76" s="706">
        <f t="shared" si="4"/>
        <v>14016</v>
      </c>
      <c r="F76" s="710">
        <f t="shared" si="4"/>
        <v>26419</v>
      </c>
    </row>
    <row r="77" spans="1:6" ht="9">
      <c r="A77" s="716"/>
      <c r="B77" s="714"/>
      <c r="C77" s="691"/>
      <c r="D77" s="241">
        <f t="shared" si="4"/>
        <v>191</v>
      </c>
      <c r="E77" s="707">
        <f t="shared" si="4"/>
        <v>0</v>
      </c>
      <c r="F77" s="710">
        <f t="shared" si="4"/>
        <v>0</v>
      </c>
    </row>
    <row r="78" spans="1:6" ht="9">
      <c r="A78" s="711" t="s">
        <v>201</v>
      </c>
      <c r="B78" s="717" t="s">
        <v>325</v>
      </c>
      <c r="C78" s="699" t="s">
        <v>162</v>
      </c>
      <c r="D78" s="83">
        <v>13293</v>
      </c>
      <c r="E78" s="702">
        <f>D78-D79</f>
        <v>13102</v>
      </c>
      <c r="F78" s="704">
        <v>25374</v>
      </c>
    </row>
    <row r="79" spans="1:6" ht="9">
      <c r="A79" s="712"/>
      <c r="B79" s="718"/>
      <c r="C79" s="700"/>
      <c r="D79" s="83">
        <v>191</v>
      </c>
      <c r="E79" s="703"/>
      <c r="F79" s="705"/>
    </row>
    <row r="80" spans="1:6" ht="9">
      <c r="A80" s="699" t="s">
        <v>345</v>
      </c>
      <c r="B80" s="717" t="s">
        <v>124</v>
      </c>
      <c r="C80" s="699" t="s">
        <v>163</v>
      </c>
      <c r="D80" s="83"/>
      <c r="E80" s="702">
        <f>D80-D81</f>
        <v>0</v>
      </c>
      <c r="F80" s="704"/>
    </row>
    <row r="81" spans="1:6" ht="9">
      <c r="A81" s="700"/>
      <c r="B81" s="718"/>
      <c r="C81" s="700"/>
      <c r="D81" s="83"/>
      <c r="E81" s="703"/>
      <c r="F81" s="705"/>
    </row>
    <row r="82" spans="1:6" ht="9">
      <c r="A82" s="699" t="s">
        <v>450</v>
      </c>
      <c r="B82" s="717" t="s">
        <v>326</v>
      </c>
      <c r="C82" s="699" t="s">
        <v>4</v>
      </c>
      <c r="D82" s="83"/>
      <c r="E82" s="702">
        <f>D82-D83</f>
        <v>0</v>
      </c>
      <c r="F82" s="704"/>
    </row>
    <row r="83" spans="1:6" ht="9">
      <c r="A83" s="700"/>
      <c r="B83" s="718"/>
      <c r="C83" s="700"/>
      <c r="D83" s="83"/>
      <c r="E83" s="703"/>
      <c r="F83" s="705"/>
    </row>
    <row r="84" spans="1:6" ht="9">
      <c r="A84" s="699" t="s">
        <v>451</v>
      </c>
      <c r="B84" s="717" t="s">
        <v>327</v>
      </c>
      <c r="C84" s="699" t="s">
        <v>5</v>
      </c>
      <c r="D84" s="83"/>
      <c r="E84" s="702">
        <f>D84-D85</f>
        <v>0</v>
      </c>
      <c r="F84" s="704"/>
    </row>
    <row r="85" spans="1:6" ht="9">
      <c r="A85" s="700"/>
      <c r="B85" s="718"/>
      <c r="C85" s="700"/>
      <c r="D85" s="83"/>
      <c r="E85" s="703"/>
      <c r="F85" s="705"/>
    </row>
    <row r="86" spans="1:6" ht="9">
      <c r="A86" s="699" t="s">
        <v>452</v>
      </c>
      <c r="B86" s="717" t="s">
        <v>328</v>
      </c>
      <c r="C86" s="699" t="s">
        <v>6</v>
      </c>
      <c r="D86" s="83">
        <v>914</v>
      </c>
      <c r="E86" s="702">
        <f>D86-D87</f>
        <v>914</v>
      </c>
      <c r="F86" s="704">
        <v>1045</v>
      </c>
    </row>
    <row r="87" spans="1:6" ht="9">
      <c r="A87" s="700"/>
      <c r="B87" s="718"/>
      <c r="C87" s="700"/>
      <c r="D87" s="83"/>
      <c r="E87" s="703"/>
      <c r="F87" s="705"/>
    </row>
    <row r="88" spans="1:6" ht="9">
      <c r="A88" s="699" t="s">
        <v>447</v>
      </c>
      <c r="B88" s="717" t="s">
        <v>499</v>
      </c>
      <c r="C88" s="699" t="s">
        <v>7</v>
      </c>
      <c r="D88" s="83"/>
      <c r="E88" s="702">
        <f>D88-D89</f>
        <v>0</v>
      </c>
      <c r="F88" s="704"/>
    </row>
    <row r="89" spans="1:6" ht="9">
      <c r="A89" s="700"/>
      <c r="B89" s="718"/>
      <c r="C89" s="700"/>
      <c r="D89" s="83"/>
      <c r="E89" s="703"/>
      <c r="F89" s="705"/>
    </row>
    <row r="90" spans="1:6" ht="9">
      <c r="A90" s="715" t="s">
        <v>464</v>
      </c>
      <c r="B90" s="713" t="s">
        <v>192</v>
      </c>
      <c r="C90" s="690" t="s">
        <v>8</v>
      </c>
      <c r="D90" s="241">
        <f aca="true" t="shared" si="5" ref="D90:F91">SUM(D92+D100+D102+D104+D106+D108+D110+D112)</f>
        <v>498</v>
      </c>
      <c r="E90" s="706">
        <f t="shared" si="5"/>
        <v>498</v>
      </c>
      <c r="F90" s="708">
        <f t="shared" si="5"/>
        <v>498</v>
      </c>
    </row>
    <row r="91" spans="1:6" ht="9">
      <c r="A91" s="716"/>
      <c r="B91" s="714"/>
      <c r="C91" s="691"/>
      <c r="D91" s="241">
        <f t="shared" si="5"/>
        <v>0</v>
      </c>
      <c r="E91" s="707">
        <f t="shared" si="5"/>
        <v>0</v>
      </c>
      <c r="F91" s="709">
        <f t="shared" si="5"/>
        <v>0</v>
      </c>
    </row>
    <row r="92" spans="1:6" ht="9">
      <c r="A92" s="715" t="s">
        <v>202</v>
      </c>
      <c r="B92" s="713" t="s">
        <v>602</v>
      </c>
      <c r="C92" s="690" t="s">
        <v>9</v>
      </c>
      <c r="D92" s="241">
        <f aca="true" t="shared" si="6" ref="D92:F93">SUM(D94+D96+D98)</f>
        <v>498</v>
      </c>
      <c r="E92" s="706">
        <f t="shared" si="6"/>
        <v>498</v>
      </c>
      <c r="F92" s="708">
        <f t="shared" si="6"/>
        <v>498</v>
      </c>
    </row>
    <row r="93" spans="1:6" ht="9">
      <c r="A93" s="716"/>
      <c r="B93" s="714"/>
      <c r="C93" s="691"/>
      <c r="D93" s="241">
        <f t="shared" si="6"/>
        <v>0</v>
      </c>
      <c r="E93" s="707">
        <f t="shared" si="6"/>
        <v>0</v>
      </c>
      <c r="F93" s="709">
        <f t="shared" si="6"/>
        <v>0</v>
      </c>
    </row>
    <row r="94" spans="1:6" ht="9">
      <c r="A94" s="699" t="s">
        <v>603</v>
      </c>
      <c r="B94" s="719" t="s">
        <v>604</v>
      </c>
      <c r="C94" s="699" t="s">
        <v>10</v>
      </c>
      <c r="D94" s="83"/>
      <c r="E94" s="702">
        <f>D94-D95</f>
        <v>0</v>
      </c>
      <c r="F94" s="704"/>
    </row>
    <row r="95" spans="1:6" ht="9">
      <c r="A95" s="700"/>
      <c r="B95" s="720"/>
      <c r="C95" s="700"/>
      <c r="D95" s="83"/>
      <c r="E95" s="703"/>
      <c r="F95" s="705"/>
    </row>
    <row r="96" spans="1:6" ht="9">
      <c r="A96" s="699" t="s">
        <v>616</v>
      </c>
      <c r="B96" s="719" t="s">
        <v>622</v>
      </c>
      <c r="C96" s="699" t="s">
        <v>11</v>
      </c>
      <c r="D96" s="83"/>
      <c r="E96" s="702">
        <f>D96-D97</f>
        <v>0</v>
      </c>
      <c r="F96" s="704"/>
    </row>
    <row r="97" spans="1:6" ht="9">
      <c r="A97" s="700"/>
      <c r="B97" s="720"/>
      <c r="C97" s="700"/>
      <c r="D97" s="83"/>
      <c r="E97" s="703"/>
      <c r="F97" s="705"/>
    </row>
    <row r="98" spans="1:6" ht="9">
      <c r="A98" s="699" t="s">
        <v>617</v>
      </c>
      <c r="B98" s="719" t="s">
        <v>618</v>
      </c>
      <c r="C98" s="699" t="s">
        <v>12</v>
      </c>
      <c r="D98" s="83">
        <v>498</v>
      </c>
      <c r="E98" s="702">
        <f>D98-D99</f>
        <v>498</v>
      </c>
      <c r="F98" s="704">
        <v>498</v>
      </c>
    </row>
    <row r="99" spans="1:6" ht="9">
      <c r="A99" s="700"/>
      <c r="B99" s="720"/>
      <c r="C99" s="700"/>
      <c r="D99" s="83"/>
      <c r="E99" s="703"/>
      <c r="F99" s="705"/>
    </row>
    <row r="100" spans="1:6" ht="9">
      <c r="A100" s="699" t="s">
        <v>345</v>
      </c>
      <c r="B100" s="719" t="s">
        <v>193</v>
      </c>
      <c r="C100" s="699" t="s">
        <v>13</v>
      </c>
      <c r="D100" s="83"/>
      <c r="E100" s="702">
        <f>D100-D101</f>
        <v>0</v>
      </c>
      <c r="F100" s="704"/>
    </row>
    <row r="101" spans="1:6" ht="9">
      <c r="A101" s="700"/>
      <c r="B101" s="720"/>
      <c r="C101" s="700"/>
      <c r="D101" s="83"/>
      <c r="E101" s="703"/>
      <c r="F101" s="705"/>
    </row>
    <row r="102" spans="1:6" ht="9">
      <c r="A102" s="699" t="s">
        <v>450</v>
      </c>
      <c r="B102" s="719" t="s">
        <v>619</v>
      </c>
      <c r="C102" s="699" t="s">
        <v>14</v>
      </c>
      <c r="D102" s="83"/>
      <c r="E102" s="702">
        <f>D102-D103</f>
        <v>0</v>
      </c>
      <c r="F102" s="704"/>
    </row>
    <row r="103" spans="1:6" ht="9">
      <c r="A103" s="700"/>
      <c r="B103" s="720"/>
      <c r="C103" s="700"/>
      <c r="D103" s="83"/>
      <c r="E103" s="703"/>
      <c r="F103" s="705"/>
    </row>
    <row r="104" spans="1:6" ht="9">
      <c r="A104" s="699" t="s">
        <v>451</v>
      </c>
      <c r="B104" s="719" t="s">
        <v>620</v>
      </c>
      <c r="C104" s="699" t="s">
        <v>15</v>
      </c>
      <c r="D104" s="83"/>
      <c r="E104" s="702">
        <f>D104-D105</f>
        <v>0</v>
      </c>
      <c r="F104" s="704"/>
    </row>
    <row r="105" spans="1:6" ht="9">
      <c r="A105" s="700"/>
      <c r="B105" s="720"/>
      <c r="C105" s="700"/>
      <c r="D105" s="83"/>
      <c r="E105" s="703"/>
      <c r="F105" s="705"/>
    </row>
    <row r="106" spans="1:6" ht="9">
      <c r="A106" s="699" t="s">
        <v>452</v>
      </c>
      <c r="B106" s="717" t="s">
        <v>329</v>
      </c>
      <c r="C106" s="699" t="s">
        <v>16</v>
      </c>
      <c r="D106" s="83"/>
      <c r="E106" s="702">
        <f>D106-D107</f>
        <v>0</v>
      </c>
      <c r="F106" s="704"/>
    </row>
    <row r="107" spans="1:6" ht="9">
      <c r="A107" s="700"/>
      <c r="B107" s="718"/>
      <c r="C107" s="700"/>
      <c r="D107" s="83"/>
      <c r="E107" s="703"/>
      <c r="F107" s="705"/>
    </row>
    <row r="108" spans="1:6" ht="9">
      <c r="A108" s="699" t="s">
        <v>447</v>
      </c>
      <c r="B108" s="717" t="s">
        <v>621</v>
      </c>
      <c r="C108" s="699" t="s">
        <v>523</v>
      </c>
      <c r="D108" s="83"/>
      <c r="E108" s="702">
        <f>D108-D109</f>
        <v>0</v>
      </c>
      <c r="F108" s="704"/>
    </row>
    <row r="109" spans="1:6" ht="9">
      <c r="A109" s="700"/>
      <c r="B109" s="718"/>
      <c r="C109" s="700"/>
      <c r="D109" s="83"/>
      <c r="E109" s="703"/>
      <c r="F109" s="705"/>
    </row>
    <row r="110" spans="1:6" ht="9">
      <c r="A110" s="699" t="s">
        <v>448</v>
      </c>
      <c r="B110" s="717" t="s">
        <v>330</v>
      </c>
      <c r="C110" s="699" t="s">
        <v>525</v>
      </c>
      <c r="D110" s="83"/>
      <c r="E110" s="702">
        <f>D110-D111</f>
        <v>0</v>
      </c>
      <c r="F110" s="704"/>
    </row>
    <row r="111" spans="1:6" ht="9">
      <c r="A111" s="700"/>
      <c r="B111" s="718"/>
      <c r="C111" s="700"/>
      <c r="D111" s="83"/>
      <c r="E111" s="703"/>
      <c r="F111" s="705"/>
    </row>
    <row r="112" spans="1:6" ht="9">
      <c r="A112" s="699" t="s">
        <v>346</v>
      </c>
      <c r="B112" s="717" t="s">
        <v>331</v>
      </c>
      <c r="C112" s="699" t="s">
        <v>526</v>
      </c>
      <c r="D112" s="83"/>
      <c r="E112" s="702">
        <f>D112-D113</f>
        <v>0</v>
      </c>
      <c r="F112" s="704"/>
    </row>
    <row r="113" spans="1:6" ht="9">
      <c r="A113" s="700"/>
      <c r="B113" s="718"/>
      <c r="C113" s="700"/>
      <c r="D113" s="83"/>
      <c r="E113" s="703"/>
      <c r="F113" s="705"/>
    </row>
    <row r="114" spans="1:6" ht="9">
      <c r="A114" s="715" t="s">
        <v>446</v>
      </c>
      <c r="B114" s="713" t="s">
        <v>194</v>
      </c>
      <c r="C114" s="690" t="s">
        <v>527</v>
      </c>
      <c r="D114" s="241">
        <f aca="true" t="shared" si="7" ref="D114:F115">SUM(D116+D124+D126+D128+D130+D132+D134+D136+D138)</f>
        <v>65479</v>
      </c>
      <c r="E114" s="706">
        <f t="shared" si="7"/>
        <v>65479</v>
      </c>
      <c r="F114" s="708">
        <f t="shared" si="7"/>
        <v>10020</v>
      </c>
    </row>
    <row r="115" spans="1:6" ht="9">
      <c r="A115" s="716"/>
      <c r="B115" s="714"/>
      <c r="C115" s="691"/>
      <c r="D115" s="241">
        <f t="shared" si="7"/>
        <v>0</v>
      </c>
      <c r="E115" s="707">
        <f t="shared" si="7"/>
        <v>0</v>
      </c>
      <c r="F115" s="709">
        <f t="shared" si="7"/>
        <v>0</v>
      </c>
    </row>
    <row r="116" spans="1:6" ht="9">
      <c r="A116" s="715" t="s">
        <v>122</v>
      </c>
      <c r="B116" s="713" t="s">
        <v>792</v>
      </c>
      <c r="C116" s="690" t="s">
        <v>528</v>
      </c>
      <c r="D116" s="241">
        <f aca="true" t="shared" si="8" ref="D116:F117">SUM(D118+D120+D122)</f>
        <v>51105</v>
      </c>
      <c r="E116" s="706">
        <f t="shared" si="8"/>
        <v>51105</v>
      </c>
      <c r="F116" s="708">
        <f t="shared" si="8"/>
        <v>5955</v>
      </c>
    </row>
    <row r="117" spans="1:6" ht="9">
      <c r="A117" s="716"/>
      <c r="B117" s="714"/>
      <c r="C117" s="691"/>
      <c r="D117" s="241">
        <f t="shared" si="8"/>
        <v>0</v>
      </c>
      <c r="E117" s="707">
        <f t="shared" si="8"/>
        <v>0</v>
      </c>
      <c r="F117" s="709">
        <f t="shared" si="8"/>
        <v>0</v>
      </c>
    </row>
    <row r="118" spans="1:6" ht="9">
      <c r="A118" s="699" t="s">
        <v>603</v>
      </c>
      <c r="B118" s="719" t="s">
        <v>604</v>
      </c>
      <c r="C118" s="699" t="s">
        <v>529</v>
      </c>
      <c r="D118" s="83"/>
      <c r="E118" s="702">
        <f>D118-D119</f>
        <v>0</v>
      </c>
      <c r="F118" s="704"/>
    </row>
    <row r="119" spans="1:6" ht="9">
      <c r="A119" s="700"/>
      <c r="B119" s="720"/>
      <c r="C119" s="700"/>
      <c r="D119" s="83"/>
      <c r="E119" s="703"/>
      <c r="F119" s="705"/>
    </row>
    <row r="120" spans="1:6" ht="9">
      <c r="A120" s="699" t="s">
        <v>616</v>
      </c>
      <c r="B120" s="719" t="s">
        <v>622</v>
      </c>
      <c r="C120" s="699" t="s">
        <v>531</v>
      </c>
      <c r="D120" s="83"/>
      <c r="E120" s="702">
        <f>D120-D121</f>
        <v>0</v>
      </c>
      <c r="F120" s="704"/>
    </row>
    <row r="121" spans="1:6" ht="9">
      <c r="A121" s="700"/>
      <c r="B121" s="720"/>
      <c r="C121" s="700"/>
      <c r="D121" s="83"/>
      <c r="E121" s="703"/>
      <c r="F121" s="705"/>
    </row>
    <row r="122" spans="1:6" ht="9">
      <c r="A122" s="699" t="s">
        <v>617</v>
      </c>
      <c r="B122" s="719" t="s">
        <v>618</v>
      </c>
      <c r="C122" s="699" t="s">
        <v>532</v>
      </c>
      <c r="D122" s="83">
        <v>51105</v>
      </c>
      <c r="E122" s="702">
        <f>D122-D123</f>
        <v>51105</v>
      </c>
      <c r="F122" s="704">
        <v>5955</v>
      </c>
    </row>
    <row r="123" spans="1:6" ht="9">
      <c r="A123" s="700"/>
      <c r="B123" s="720"/>
      <c r="C123" s="700"/>
      <c r="D123" s="83"/>
      <c r="E123" s="703"/>
      <c r="F123" s="705"/>
    </row>
    <row r="124" spans="1:6" ht="9">
      <c r="A124" s="699" t="s">
        <v>345</v>
      </c>
      <c r="B124" s="719" t="s">
        <v>193</v>
      </c>
      <c r="C124" s="699" t="s">
        <v>164</v>
      </c>
      <c r="D124" s="83"/>
      <c r="E124" s="702">
        <f>D124-D125</f>
        <v>0</v>
      </c>
      <c r="F124" s="704"/>
    </row>
    <row r="125" spans="1:6" ht="9">
      <c r="A125" s="700"/>
      <c r="B125" s="720"/>
      <c r="C125" s="700"/>
      <c r="D125" s="83"/>
      <c r="E125" s="703"/>
      <c r="F125" s="705"/>
    </row>
    <row r="126" spans="1:6" ht="9">
      <c r="A126" s="699" t="s">
        <v>450</v>
      </c>
      <c r="B126" s="719" t="s">
        <v>619</v>
      </c>
      <c r="C126" s="699" t="s">
        <v>165</v>
      </c>
      <c r="D126" s="83"/>
      <c r="E126" s="702">
        <f>D126-D127</f>
        <v>0</v>
      </c>
      <c r="F126" s="704"/>
    </row>
    <row r="127" spans="1:6" ht="9">
      <c r="A127" s="700"/>
      <c r="B127" s="720"/>
      <c r="C127" s="700"/>
      <c r="D127" s="83"/>
      <c r="E127" s="703"/>
      <c r="F127" s="705"/>
    </row>
    <row r="128" spans="1:6" ht="9">
      <c r="A128" s="699" t="s">
        <v>451</v>
      </c>
      <c r="B128" s="719" t="s">
        <v>620</v>
      </c>
      <c r="C128" s="699" t="s">
        <v>166</v>
      </c>
      <c r="D128" s="83"/>
      <c r="E128" s="702">
        <f>D128-D129</f>
        <v>0</v>
      </c>
      <c r="F128" s="704"/>
    </row>
    <row r="129" spans="1:6" ht="9">
      <c r="A129" s="700"/>
      <c r="B129" s="720"/>
      <c r="C129" s="700"/>
      <c r="D129" s="83"/>
      <c r="E129" s="703"/>
      <c r="F129" s="705"/>
    </row>
    <row r="130" spans="1:6" ht="9">
      <c r="A130" s="699" t="s">
        <v>452</v>
      </c>
      <c r="B130" s="717" t="s">
        <v>329</v>
      </c>
      <c r="C130" s="699" t="s">
        <v>167</v>
      </c>
      <c r="D130" s="83"/>
      <c r="E130" s="702">
        <f>D130-D131</f>
        <v>0</v>
      </c>
      <c r="F130" s="704"/>
    </row>
    <row r="131" spans="1:6" ht="9">
      <c r="A131" s="700"/>
      <c r="B131" s="718"/>
      <c r="C131" s="700"/>
      <c r="D131" s="83"/>
      <c r="E131" s="703"/>
      <c r="F131" s="705"/>
    </row>
    <row r="132" spans="1:6" ht="9">
      <c r="A132" s="699" t="s">
        <v>447</v>
      </c>
      <c r="B132" s="717" t="s">
        <v>589</v>
      </c>
      <c r="C132" s="699" t="s">
        <v>623</v>
      </c>
      <c r="D132" s="83"/>
      <c r="E132" s="702">
        <f>D132-D133</f>
        <v>0</v>
      </c>
      <c r="F132" s="704"/>
    </row>
    <row r="133" spans="1:6" ht="9">
      <c r="A133" s="700"/>
      <c r="B133" s="718"/>
      <c r="C133" s="700"/>
      <c r="D133" s="83"/>
      <c r="E133" s="703"/>
      <c r="F133" s="705"/>
    </row>
    <row r="134" spans="1:6" ht="9">
      <c r="A134" s="699" t="s">
        <v>448</v>
      </c>
      <c r="B134" s="717" t="s">
        <v>195</v>
      </c>
      <c r="C134" s="699" t="s">
        <v>624</v>
      </c>
      <c r="D134" s="83">
        <v>7547</v>
      </c>
      <c r="E134" s="702">
        <f>D134-D135</f>
        <v>7547</v>
      </c>
      <c r="F134" s="704"/>
    </row>
    <row r="135" spans="1:6" ht="9">
      <c r="A135" s="700"/>
      <c r="B135" s="718"/>
      <c r="C135" s="700"/>
      <c r="D135" s="83"/>
      <c r="E135" s="703"/>
      <c r="F135" s="705"/>
    </row>
    <row r="136" spans="1:6" ht="9">
      <c r="A136" s="699" t="s">
        <v>346</v>
      </c>
      <c r="B136" s="719" t="s">
        <v>621</v>
      </c>
      <c r="C136" s="699" t="s">
        <v>625</v>
      </c>
      <c r="D136" s="83"/>
      <c r="E136" s="702">
        <f>D136-D137</f>
        <v>0</v>
      </c>
      <c r="F136" s="704"/>
    </row>
    <row r="137" spans="1:6" ht="9">
      <c r="A137" s="700"/>
      <c r="B137" s="720"/>
      <c r="C137" s="700"/>
      <c r="D137" s="83"/>
      <c r="E137" s="703"/>
      <c r="F137" s="705"/>
    </row>
    <row r="138" spans="1:6" ht="9">
      <c r="A138" s="699" t="s">
        <v>347</v>
      </c>
      <c r="B138" s="717" t="s">
        <v>330</v>
      </c>
      <c r="C138" s="699" t="s">
        <v>626</v>
      </c>
      <c r="D138" s="83">
        <v>6827</v>
      </c>
      <c r="E138" s="702">
        <f>D138-D139</f>
        <v>6827</v>
      </c>
      <c r="F138" s="704">
        <v>4065</v>
      </c>
    </row>
    <row r="139" spans="1:6" ht="9">
      <c r="A139" s="700"/>
      <c r="B139" s="718"/>
      <c r="C139" s="700"/>
      <c r="D139" s="83"/>
      <c r="E139" s="703"/>
      <c r="F139" s="705"/>
    </row>
    <row r="140" spans="1:6" ht="9">
      <c r="A140" s="715" t="s">
        <v>477</v>
      </c>
      <c r="B140" s="713" t="s">
        <v>627</v>
      </c>
      <c r="C140" s="690" t="s">
        <v>628</v>
      </c>
      <c r="D140" s="241">
        <f aca="true" t="shared" si="9" ref="D140:F141">SUM(D142+D144+D146+D148)</f>
        <v>0</v>
      </c>
      <c r="E140" s="706">
        <f t="shared" si="9"/>
        <v>0</v>
      </c>
      <c r="F140" s="708">
        <f t="shared" si="9"/>
        <v>0</v>
      </c>
    </row>
    <row r="141" spans="1:6" ht="9">
      <c r="A141" s="716"/>
      <c r="B141" s="714"/>
      <c r="C141" s="691"/>
      <c r="D141" s="241">
        <f t="shared" si="9"/>
        <v>0</v>
      </c>
      <c r="E141" s="707">
        <f t="shared" si="9"/>
        <v>0</v>
      </c>
      <c r="F141" s="709">
        <f t="shared" si="9"/>
        <v>0</v>
      </c>
    </row>
    <row r="142" spans="1:6" ht="9">
      <c r="A142" s="699" t="s">
        <v>123</v>
      </c>
      <c r="B142" s="719" t="s">
        <v>629</v>
      </c>
      <c r="C142" s="699" t="s">
        <v>630</v>
      </c>
      <c r="D142" s="83"/>
      <c r="E142" s="702">
        <f>D142-D143</f>
        <v>0</v>
      </c>
      <c r="F142" s="704"/>
    </row>
    <row r="143" spans="1:6" ht="9">
      <c r="A143" s="700"/>
      <c r="B143" s="720"/>
      <c r="C143" s="700"/>
      <c r="D143" s="83"/>
      <c r="E143" s="703"/>
      <c r="F143" s="705"/>
    </row>
    <row r="144" spans="1:6" ht="9">
      <c r="A144" s="699" t="s">
        <v>345</v>
      </c>
      <c r="B144" s="719" t="s">
        <v>631</v>
      </c>
      <c r="C144" s="699" t="s">
        <v>632</v>
      </c>
      <c r="D144" s="83"/>
      <c r="E144" s="702">
        <f>D144-D145</f>
        <v>0</v>
      </c>
      <c r="F144" s="704"/>
    </row>
    <row r="145" spans="1:6" ht="9">
      <c r="A145" s="700"/>
      <c r="B145" s="720"/>
      <c r="C145" s="700"/>
      <c r="D145" s="83"/>
      <c r="E145" s="703"/>
      <c r="F145" s="705"/>
    </row>
    <row r="146" spans="1:6" ht="9">
      <c r="A146" s="699" t="s">
        <v>450</v>
      </c>
      <c r="B146" s="719" t="s">
        <v>793</v>
      </c>
      <c r="C146" s="699" t="s">
        <v>633</v>
      </c>
      <c r="D146" s="83"/>
      <c r="E146" s="702">
        <f>D146-D147</f>
        <v>0</v>
      </c>
      <c r="F146" s="704"/>
    </row>
    <row r="147" spans="1:6" ht="9">
      <c r="A147" s="700"/>
      <c r="B147" s="720"/>
      <c r="C147" s="700"/>
      <c r="D147" s="83"/>
      <c r="E147" s="703"/>
      <c r="F147" s="705"/>
    </row>
    <row r="148" spans="1:6" ht="9">
      <c r="A148" s="699" t="s">
        <v>451</v>
      </c>
      <c r="B148" s="719" t="s">
        <v>334</v>
      </c>
      <c r="C148" s="699" t="s">
        <v>634</v>
      </c>
      <c r="D148" s="83"/>
      <c r="E148" s="702">
        <f>D148-D149</f>
        <v>0</v>
      </c>
      <c r="F148" s="704"/>
    </row>
    <row r="149" spans="1:6" ht="9">
      <c r="A149" s="700"/>
      <c r="B149" s="720"/>
      <c r="C149" s="700"/>
      <c r="D149" s="83"/>
      <c r="E149" s="703"/>
      <c r="F149" s="705"/>
    </row>
    <row r="150" spans="1:6" ht="9">
      <c r="A150" s="715" t="s">
        <v>636</v>
      </c>
      <c r="B150" s="713" t="s">
        <v>764</v>
      </c>
      <c r="C150" s="690" t="s">
        <v>635</v>
      </c>
      <c r="D150" s="241">
        <f aca="true" t="shared" si="10" ref="D150:F151">SUM(D152+D154)</f>
        <v>17777</v>
      </c>
      <c r="E150" s="706">
        <f t="shared" si="10"/>
        <v>17777</v>
      </c>
      <c r="F150" s="708">
        <f t="shared" si="10"/>
        <v>121319</v>
      </c>
    </row>
    <row r="151" spans="1:6" ht="9">
      <c r="A151" s="716"/>
      <c r="B151" s="714"/>
      <c r="C151" s="691"/>
      <c r="D151" s="241">
        <f t="shared" si="10"/>
        <v>0</v>
      </c>
      <c r="E151" s="707">
        <f t="shared" si="10"/>
        <v>0</v>
      </c>
      <c r="F151" s="709">
        <f t="shared" si="10"/>
        <v>0</v>
      </c>
    </row>
    <row r="152" spans="1:6" ht="9">
      <c r="A152" s="711" t="s">
        <v>135</v>
      </c>
      <c r="B152" s="717" t="s">
        <v>333</v>
      </c>
      <c r="C152" s="699" t="s">
        <v>637</v>
      </c>
      <c r="D152" s="83">
        <v>6652</v>
      </c>
      <c r="E152" s="702">
        <f>D152-D153</f>
        <v>6652</v>
      </c>
      <c r="F152" s="704">
        <v>7345</v>
      </c>
    </row>
    <row r="153" spans="1:6" ht="9">
      <c r="A153" s="712"/>
      <c r="B153" s="718"/>
      <c r="C153" s="700"/>
      <c r="D153" s="83"/>
      <c r="E153" s="703"/>
      <c r="F153" s="705"/>
    </row>
    <row r="154" spans="1:6" ht="9">
      <c r="A154" s="699" t="s">
        <v>345</v>
      </c>
      <c r="B154" s="717" t="s">
        <v>332</v>
      </c>
      <c r="C154" s="699" t="s">
        <v>638</v>
      </c>
      <c r="D154" s="83">
        <v>11125</v>
      </c>
      <c r="E154" s="702">
        <f>D154-D155</f>
        <v>11125</v>
      </c>
      <c r="F154" s="704">
        <v>113974</v>
      </c>
    </row>
    <row r="155" spans="1:6" ht="9">
      <c r="A155" s="700"/>
      <c r="B155" s="718"/>
      <c r="C155" s="700"/>
      <c r="D155" s="83"/>
      <c r="E155" s="703"/>
      <c r="F155" s="705"/>
    </row>
    <row r="156" spans="1:6" ht="9">
      <c r="A156" s="715" t="s">
        <v>449</v>
      </c>
      <c r="B156" s="713" t="s">
        <v>196</v>
      </c>
      <c r="C156" s="690" t="s">
        <v>639</v>
      </c>
      <c r="D156" s="241">
        <f aca="true" t="shared" si="11" ref="D156:F157">SUM(D158+D160+D162+D164)</f>
        <v>69141</v>
      </c>
      <c r="E156" s="706">
        <f t="shared" si="11"/>
        <v>69141</v>
      </c>
      <c r="F156" s="708">
        <f t="shared" si="11"/>
        <v>8547</v>
      </c>
    </row>
    <row r="157" spans="1:6" ht="9">
      <c r="A157" s="716"/>
      <c r="B157" s="714"/>
      <c r="C157" s="691"/>
      <c r="D157" s="241">
        <f t="shared" si="11"/>
        <v>0</v>
      </c>
      <c r="E157" s="707">
        <f t="shared" si="11"/>
        <v>0</v>
      </c>
      <c r="F157" s="709">
        <f t="shared" si="11"/>
        <v>0</v>
      </c>
    </row>
    <row r="158" spans="1:6" ht="9">
      <c r="A158" s="711" t="s">
        <v>129</v>
      </c>
      <c r="B158" s="717" t="s">
        <v>125</v>
      </c>
      <c r="C158" s="699" t="s">
        <v>640</v>
      </c>
      <c r="D158" s="83">
        <v>26</v>
      </c>
      <c r="E158" s="702">
        <f>D158-D159</f>
        <v>26</v>
      </c>
      <c r="F158" s="704">
        <v>27</v>
      </c>
    </row>
    <row r="159" spans="1:6" ht="9">
      <c r="A159" s="712"/>
      <c r="B159" s="718"/>
      <c r="C159" s="700"/>
      <c r="D159" s="83"/>
      <c r="E159" s="703"/>
      <c r="F159" s="705"/>
    </row>
    <row r="160" spans="1:6" ht="9">
      <c r="A160" s="699" t="s">
        <v>345</v>
      </c>
      <c r="B160" s="717" t="s">
        <v>126</v>
      </c>
      <c r="C160" s="699" t="s">
        <v>641</v>
      </c>
      <c r="D160" s="83">
        <v>4758</v>
      </c>
      <c r="E160" s="702">
        <f>D160-D161</f>
        <v>4758</v>
      </c>
      <c r="F160" s="704">
        <v>6523</v>
      </c>
    </row>
    <row r="161" spans="1:6" ht="9">
      <c r="A161" s="700"/>
      <c r="B161" s="718"/>
      <c r="C161" s="700"/>
      <c r="D161" s="83"/>
      <c r="E161" s="703"/>
      <c r="F161" s="705"/>
    </row>
    <row r="162" spans="1:6" ht="9">
      <c r="A162" s="699" t="s">
        <v>450</v>
      </c>
      <c r="B162" s="717" t="s">
        <v>127</v>
      </c>
      <c r="C162" s="699" t="s">
        <v>642</v>
      </c>
      <c r="D162" s="83"/>
      <c r="E162" s="702">
        <f>D162-D163</f>
        <v>0</v>
      </c>
      <c r="F162" s="704"/>
    </row>
    <row r="163" spans="1:6" ht="9">
      <c r="A163" s="700"/>
      <c r="B163" s="718"/>
      <c r="C163" s="700"/>
      <c r="D163" s="83"/>
      <c r="E163" s="703"/>
      <c r="F163" s="705"/>
    </row>
    <row r="164" spans="1:6" ht="9">
      <c r="A164" s="699" t="s">
        <v>451</v>
      </c>
      <c r="B164" s="717" t="s">
        <v>128</v>
      </c>
      <c r="C164" s="699" t="s">
        <v>643</v>
      </c>
      <c r="D164" s="83">
        <v>64357</v>
      </c>
      <c r="E164" s="702">
        <f>D164-D165</f>
        <v>64357</v>
      </c>
      <c r="F164" s="704">
        <v>1997</v>
      </c>
    </row>
    <row r="165" spans="1:6" ht="9">
      <c r="A165" s="700"/>
      <c r="B165" s="718"/>
      <c r="C165" s="700"/>
      <c r="D165" s="83"/>
      <c r="E165" s="703"/>
      <c r="F165" s="705"/>
    </row>
    <row r="166" spans="4:6" ht="9">
      <c r="D166" s="54"/>
      <c r="E166" s="54"/>
      <c r="F166" s="54"/>
    </row>
    <row r="167" spans="4:6" ht="9">
      <c r="D167" s="54"/>
      <c r="E167" s="54"/>
      <c r="F167" s="54"/>
    </row>
    <row r="168" spans="4:6" ht="9">
      <c r="D168" s="54"/>
      <c r="E168" s="54"/>
      <c r="F168" s="54"/>
    </row>
    <row r="169" spans="4:6" ht="9">
      <c r="D169" s="54"/>
      <c r="E169" s="54"/>
      <c r="F169" s="54"/>
    </row>
    <row r="170" spans="4:6" ht="9">
      <c r="D170" s="54"/>
      <c r="E170" s="54"/>
      <c r="F170" s="54"/>
    </row>
    <row r="171" spans="4:6" ht="9">
      <c r="D171" s="54"/>
      <c r="E171" s="54"/>
      <c r="F171" s="54"/>
    </row>
    <row r="172" spans="4:6" ht="9">
      <c r="D172" s="54"/>
      <c r="E172" s="54"/>
      <c r="F172" s="54"/>
    </row>
    <row r="173" spans="4:6" ht="9">
      <c r="D173" s="54"/>
      <c r="E173" s="54"/>
      <c r="F173" s="54"/>
    </row>
    <row r="174" spans="4:6" ht="9">
      <c r="D174" s="54"/>
      <c r="E174" s="54"/>
      <c r="F174" s="54"/>
    </row>
    <row r="175" spans="4:6" ht="9">
      <c r="D175" s="54"/>
      <c r="E175" s="54"/>
      <c r="F175" s="54"/>
    </row>
    <row r="176" spans="4:6" ht="9">
      <c r="D176" s="54"/>
      <c r="E176" s="54"/>
      <c r="F176" s="54"/>
    </row>
    <row r="177" spans="4:6" ht="9">
      <c r="D177" s="54"/>
      <c r="E177" s="54"/>
      <c r="F177" s="54"/>
    </row>
    <row r="178" spans="4:6" ht="9">
      <c r="D178" s="54"/>
      <c r="E178" s="54"/>
      <c r="F178" s="54"/>
    </row>
    <row r="179" spans="4:6" ht="9">
      <c r="D179" s="54"/>
      <c r="E179" s="54"/>
      <c r="F179" s="54"/>
    </row>
    <row r="180" spans="4:6" ht="9">
      <c r="D180" s="54"/>
      <c r="E180" s="54"/>
      <c r="F180" s="54"/>
    </row>
    <row r="181" spans="4:6" ht="9">
      <c r="D181" s="54"/>
      <c r="E181" s="54"/>
      <c r="F181" s="54"/>
    </row>
    <row r="182" spans="4:6" ht="9">
      <c r="D182" s="54"/>
      <c r="E182" s="54"/>
      <c r="F182" s="54"/>
    </row>
    <row r="183" spans="4:6" ht="9">
      <c r="D183" s="54"/>
      <c r="E183" s="54"/>
      <c r="F183" s="54"/>
    </row>
    <row r="184" spans="4:6" ht="9">
      <c r="D184" s="54"/>
      <c r="E184" s="54"/>
      <c r="F184" s="54"/>
    </row>
    <row r="185" spans="4:6" ht="9">
      <c r="D185" s="54"/>
      <c r="E185" s="54"/>
      <c r="F185" s="54"/>
    </row>
    <row r="186" spans="4:6" ht="9">
      <c r="D186" s="54"/>
      <c r="E186" s="54"/>
      <c r="F186" s="54"/>
    </row>
    <row r="187" spans="4:6" ht="9">
      <c r="D187" s="54"/>
      <c r="E187" s="54"/>
      <c r="F187" s="54"/>
    </row>
    <row r="188" spans="4:6" ht="9">
      <c r="D188" s="54"/>
      <c r="E188" s="54"/>
      <c r="F188" s="54"/>
    </row>
    <row r="189" spans="4:6" ht="9">
      <c r="D189" s="54"/>
      <c r="E189" s="54"/>
      <c r="F189" s="54"/>
    </row>
    <row r="190" spans="4:6" ht="9">
      <c r="D190" s="54"/>
      <c r="E190" s="54"/>
      <c r="F190" s="54"/>
    </row>
    <row r="191" spans="4:6" ht="9">
      <c r="D191" s="54"/>
      <c r="E191" s="54"/>
      <c r="F191" s="54"/>
    </row>
    <row r="192" spans="4:6" ht="9">
      <c r="D192" s="54"/>
      <c r="E192" s="54"/>
      <c r="F192" s="54"/>
    </row>
    <row r="193" spans="4:6" ht="9">
      <c r="D193" s="54"/>
      <c r="E193" s="54"/>
      <c r="F193" s="54"/>
    </row>
    <row r="194" spans="4:6" ht="9">
      <c r="D194" s="54"/>
      <c r="E194" s="54"/>
      <c r="F194" s="54"/>
    </row>
    <row r="195" spans="4:6" ht="9">
      <c r="D195" s="54"/>
      <c r="E195" s="54"/>
      <c r="F195" s="54"/>
    </row>
    <row r="196" spans="4:6" ht="9">
      <c r="D196" s="54"/>
      <c r="E196" s="54"/>
      <c r="F196" s="54"/>
    </row>
    <row r="197" spans="4:6" ht="9">
      <c r="D197" s="54"/>
      <c r="E197" s="54"/>
      <c r="F197" s="54"/>
    </row>
    <row r="198" spans="4:6" ht="9">
      <c r="D198" s="54"/>
      <c r="E198" s="54"/>
      <c r="F198" s="54"/>
    </row>
    <row r="199" spans="4:6" ht="9">
      <c r="D199" s="54"/>
      <c r="E199" s="54"/>
      <c r="F199" s="54"/>
    </row>
    <row r="200" spans="4:6" ht="9">
      <c r="D200" s="54"/>
      <c r="E200" s="54"/>
      <c r="F200" s="54"/>
    </row>
    <row r="201" spans="4:6" ht="9">
      <c r="D201" s="54"/>
      <c r="E201" s="54"/>
      <c r="F201" s="54"/>
    </row>
    <row r="202" spans="4:6" ht="9">
      <c r="D202" s="54"/>
      <c r="E202" s="54"/>
      <c r="F202" s="54"/>
    </row>
    <row r="203" spans="4:6" ht="9">
      <c r="D203" s="54"/>
      <c r="E203" s="54"/>
      <c r="F203" s="54"/>
    </row>
    <row r="204" spans="4:6" ht="9">
      <c r="D204" s="54"/>
      <c r="E204" s="54"/>
      <c r="F204" s="54"/>
    </row>
    <row r="205" spans="4:6" ht="9">
      <c r="D205" s="54"/>
      <c r="E205" s="54"/>
      <c r="F205" s="54"/>
    </row>
    <row r="206" spans="4:6" ht="9">
      <c r="D206" s="54"/>
      <c r="E206" s="54"/>
      <c r="F206" s="54"/>
    </row>
    <row r="207" spans="4:6" ht="9">
      <c r="D207" s="54"/>
      <c r="E207" s="54"/>
      <c r="F207" s="54"/>
    </row>
    <row r="208" spans="4:6" ht="9">
      <c r="D208" s="54"/>
      <c r="E208" s="54"/>
      <c r="F208" s="54"/>
    </row>
    <row r="209" spans="4:6" ht="9">
      <c r="D209" s="54"/>
      <c r="E209" s="54"/>
      <c r="F209" s="54"/>
    </row>
    <row r="210" spans="4:6" ht="9">
      <c r="D210" s="54"/>
      <c r="E210" s="54"/>
      <c r="F210" s="54"/>
    </row>
    <row r="211" spans="4:6" ht="9">
      <c r="D211" s="54"/>
      <c r="E211" s="54"/>
      <c r="F211" s="54"/>
    </row>
    <row r="212" spans="4:6" ht="9">
      <c r="D212" s="54"/>
      <c r="E212" s="54"/>
      <c r="F212" s="54"/>
    </row>
    <row r="213" spans="4:6" ht="9">
      <c r="D213" s="54"/>
      <c r="E213" s="54"/>
      <c r="F213" s="54"/>
    </row>
    <row r="214" spans="4:6" ht="9">
      <c r="D214" s="54"/>
      <c r="E214" s="54"/>
      <c r="F214" s="54"/>
    </row>
    <row r="215" spans="4:6" ht="9">
      <c r="D215" s="54"/>
      <c r="E215" s="54"/>
      <c r="F215" s="54"/>
    </row>
    <row r="216" spans="4:6" ht="9">
      <c r="D216" s="54"/>
      <c r="E216" s="54"/>
      <c r="F216" s="54"/>
    </row>
    <row r="217" spans="4:6" ht="9">
      <c r="D217" s="54"/>
      <c r="E217" s="54"/>
      <c r="F217" s="54"/>
    </row>
    <row r="218" spans="4:6" ht="9">
      <c r="D218" s="54"/>
      <c r="E218" s="54"/>
      <c r="F218" s="54"/>
    </row>
    <row r="219" spans="4:6" ht="9">
      <c r="D219" s="54"/>
      <c r="E219" s="54"/>
      <c r="F219" s="54"/>
    </row>
    <row r="220" spans="4:6" ht="9">
      <c r="D220" s="54"/>
      <c r="E220" s="54"/>
      <c r="F220" s="54"/>
    </row>
    <row r="221" spans="4:6" ht="9">
      <c r="D221" s="54"/>
      <c r="E221" s="54"/>
      <c r="F221" s="54"/>
    </row>
    <row r="222" spans="4:6" ht="9">
      <c r="D222" s="54"/>
      <c r="E222" s="54"/>
      <c r="F222" s="54"/>
    </row>
    <row r="223" spans="4:6" ht="9">
      <c r="D223" s="54"/>
      <c r="E223" s="54"/>
      <c r="F223" s="54"/>
    </row>
    <row r="224" spans="4:6" ht="9">
      <c r="D224" s="54"/>
      <c r="E224" s="54"/>
      <c r="F224" s="54"/>
    </row>
    <row r="225" spans="4:6" ht="9">
      <c r="D225" s="54"/>
      <c r="E225" s="54"/>
      <c r="F225" s="54"/>
    </row>
    <row r="226" spans="4:6" ht="9">
      <c r="D226" s="54"/>
      <c r="E226" s="54"/>
      <c r="F226" s="54"/>
    </row>
    <row r="227" spans="4:6" ht="9">
      <c r="D227" s="54"/>
      <c r="E227" s="54"/>
      <c r="F227" s="54"/>
    </row>
    <row r="228" spans="4:6" ht="9">
      <c r="D228" s="54"/>
      <c r="E228" s="54"/>
      <c r="F228" s="54"/>
    </row>
    <row r="229" spans="4:6" ht="9">
      <c r="D229" s="54"/>
      <c r="E229" s="54"/>
      <c r="F229" s="54"/>
    </row>
    <row r="230" spans="4:6" ht="9">
      <c r="D230" s="54"/>
      <c r="E230" s="54"/>
      <c r="F230" s="54"/>
    </row>
    <row r="231" spans="4:6" ht="9">
      <c r="D231" s="54"/>
      <c r="E231" s="54"/>
      <c r="F231" s="54"/>
    </row>
    <row r="232" spans="4:6" ht="9">
      <c r="D232" s="54"/>
      <c r="E232" s="54"/>
      <c r="F232" s="54"/>
    </row>
    <row r="233" spans="4:6" ht="9">
      <c r="D233" s="54"/>
      <c r="E233" s="54"/>
      <c r="F233" s="54"/>
    </row>
    <row r="234" spans="4:6" ht="9">
      <c r="D234" s="54"/>
      <c r="E234" s="54"/>
      <c r="F234" s="54"/>
    </row>
    <row r="235" spans="4:6" ht="9">
      <c r="D235" s="54"/>
      <c r="E235" s="54"/>
      <c r="F235" s="54"/>
    </row>
    <row r="236" spans="4:6" ht="9">
      <c r="D236" s="54"/>
      <c r="E236" s="54"/>
      <c r="F236" s="54"/>
    </row>
    <row r="237" spans="4:6" ht="9">
      <c r="D237" s="54"/>
      <c r="E237" s="54"/>
      <c r="F237" s="54"/>
    </row>
    <row r="238" spans="4:6" ht="9">
      <c r="D238" s="54"/>
      <c r="E238" s="54"/>
      <c r="F238" s="54"/>
    </row>
    <row r="239" spans="4:6" ht="9">
      <c r="D239" s="54"/>
      <c r="E239" s="54"/>
      <c r="F239" s="54"/>
    </row>
    <row r="240" spans="4:6" ht="9">
      <c r="D240" s="54"/>
      <c r="E240" s="54"/>
      <c r="F240" s="54"/>
    </row>
    <row r="241" spans="4:6" ht="9">
      <c r="D241" s="54"/>
      <c r="E241" s="54"/>
      <c r="F241" s="54"/>
    </row>
    <row r="242" spans="4:6" ht="9">
      <c r="D242" s="54"/>
      <c r="E242" s="54"/>
      <c r="F242" s="54"/>
    </row>
    <row r="243" spans="4:6" ht="9">
      <c r="D243" s="54"/>
      <c r="E243" s="54"/>
      <c r="F243" s="54"/>
    </row>
    <row r="244" spans="4:6" ht="9">
      <c r="D244" s="54"/>
      <c r="E244" s="54"/>
      <c r="F244" s="54"/>
    </row>
    <row r="245" spans="4:6" ht="9">
      <c r="D245" s="54"/>
      <c r="E245" s="54"/>
      <c r="F245" s="54"/>
    </row>
    <row r="246" spans="4:6" ht="9">
      <c r="D246" s="54"/>
      <c r="E246" s="54"/>
      <c r="F246" s="54"/>
    </row>
    <row r="247" spans="4:6" ht="9">
      <c r="D247" s="54"/>
      <c r="E247" s="54"/>
      <c r="F247" s="54"/>
    </row>
    <row r="248" spans="4:6" ht="9">
      <c r="D248" s="54"/>
      <c r="E248" s="54"/>
      <c r="F248" s="54"/>
    </row>
    <row r="249" spans="4:6" ht="9">
      <c r="D249" s="54"/>
      <c r="E249" s="54"/>
      <c r="F249" s="54"/>
    </row>
    <row r="250" spans="4:6" ht="9">
      <c r="D250" s="54"/>
      <c r="E250" s="54"/>
      <c r="F250" s="54"/>
    </row>
    <row r="251" spans="4:6" ht="9">
      <c r="D251" s="54"/>
      <c r="E251" s="54"/>
      <c r="F251" s="54"/>
    </row>
    <row r="252" spans="4:6" ht="9">
      <c r="D252" s="54"/>
      <c r="E252" s="54"/>
      <c r="F252" s="54"/>
    </row>
    <row r="253" spans="4:6" ht="9">
      <c r="D253" s="54"/>
      <c r="E253" s="54"/>
      <c r="F253" s="54"/>
    </row>
    <row r="254" spans="4:6" ht="9">
      <c r="D254" s="54"/>
      <c r="E254" s="54"/>
      <c r="F254" s="54"/>
    </row>
    <row r="255" spans="4:6" ht="9">
      <c r="D255" s="54"/>
      <c r="E255" s="54"/>
      <c r="F255" s="54"/>
    </row>
    <row r="256" spans="4:6" ht="9">
      <c r="D256" s="54"/>
      <c r="E256" s="54"/>
      <c r="F256" s="54"/>
    </row>
    <row r="257" spans="4:6" ht="9">
      <c r="D257" s="54"/>
      <c r="E257" s="54"/>
      <c r="F257" s="54"/>
    </row>
    <row r="258" spans="4:6" ht="9">
      <c r="D258" s="54"/>
      <c r="E258" s="54"/>
      <c r="F258" s="54"/>
    </row>
    <row r="259" spans="4:6" ht="9">
      <c r="D259" s="54"/>
      <c r="E259" s="54"/>
      <c r="F259" s="54"/>
    </row>
    <row r="260" spans="4:6" ht="9">
      <c r="D260" s="54"/>
      <c r="E260" s="54"/>
      <c r="F260" s="54"/>
    </row>
    <row r="261" spans="4:6" ht="9">
      <c r="D261" s="54"/>
      <c r="E261" s="54"/>
      <c r="F261" s="54"/>
    </row>
    <row r="262" spans="4:6" ht="9">
      <c r="D262" s="54"/>
      <c r="E262" s="54"/>
      <c r="F262" s="54"/>
    </row>
    <row r="263" spans="4:6" ht="9">
      <c r="D263" s="54"/>
      <c r="E263" s="54"/>
      <c r="F263" s="54"/>
    </row>
    <row r="264" spans="4:6" ht="9">
      <c r="D264" s="54"/>
      <c r="E264" s="54"/>
      <c r="F264" s="54"/>
    </row>
    <row r="265" spans="4:6" ht="9">
      <c r="D265" s="54"/>
      <c r="E265" s="54"/>
      <c r="F265" s="54"/>
    </row>
    <row r="266" spans="4:6" ht="9">
      <c r="D266" s="54"/>
      <c r="E266" s="54"/>
      <c r="F266" s="54"/>
    </row>
    <row r="267" spans="4:6" ht="9">
      <c r="D267" s="54"/>
      <c r="E267" s="54"/>
      <c r="F267" s="54"/>
    </row>
    <row r="268" spans="4:6" ht="9">
      <c r="D268" s="54"/>
      <c r="E268" s="54"/>
      <c r="F268" s="54"/>
    </row>
    <row r="269" spans="4:6" ht="9">
      <c r="D269" s="54"/>
      <c r="E269" s="54"/>
      <c r="F269" s="54"/>
    </row>
    <row r="270" spans="4:6" ht="9">
      <c r="D270" s="54"/>
      <c r="E270" s="54"/>
      <c r="F270" s="54"/>
    </row>
    <row r="271" spans="4:6" ht="9">
      <c r="D271" s="54"/>
      <c r="E271" s="54"/>
      <c r="F271" s="54"/>
    </row>
    <row r="272" spans="4:6" ht="9">
      <c r="D272" s="54"/>
      <c r="E272" s="54"/>
      <c r="F272" s="54"/>
    </row>
    <row r="273" spans="4:6" ht="9">
      <c r="D273" s="54"/>
      <c r="E273" s="54"/>
      <c r="F273" s="54"/>
    </row>
    <row r="274" spans="4:6" ht="9">
      <c r="D274" s="54"/>
      <c r="E274" s="54"/>
      <c r="F274" s="54"/>
    </row>
    <row r="275" spans="4:6" ht="9">
      <c r="D275" s="54"/>
      <c r="E275" s="54"/>
      <c r="F275" s="54"/>
    </row>
    <row r="276" spans="4:6" ht="9">
      <c r="D276" s="54"/>
      <c r="E276" s="54"/>
      <c r="F276" s="54"/>
    </row>
    <row r="277" spans="4:6" ht="9">
      <c r="D277" s="54"/>
      <c r="E277" s="54"/>
      <c r="F277" s="54"/>
    </row>
    <row r="278" spans="4:6" ht="9">
      <c r="D278" s="54"/>
      <c r="E278" s="54"/>
      <c r="F278" s="54"/>
    </row>
    <row r="279" spans="4:6" ht="9">
      <c r="D279" s="54"/>
      <c r="E279" s="54"/>
      <c r="F279" s="54"/>
    </row>
    <row r="280" spans="4:6" ht="9">
      <c r="D280" s="54"/>
      <c r="E280" s="54"/>
      <c r="F280" s="54"/>
    </row>
    <row r="281" spans="4:6" ht="9">
      <c r="D281" s="54"/>
      <c r="E281" s="54"/>
      <c r="F281" s="54"/>
    </row>
    <row r="282" spans="4:6" ht="9">
      <c r="D282" s="54"/>
      <c r="E282" s="54"/>
      <c r="F282" s="54"/>
    </row>
    <row r="283" spans="4:6" ht="9">
      <c r="D283" s="54"/>
      <c r="E283" s="54"/>
      <c r="F283" s="54"/>
    </row>
    <row r="284" spans="4:6" ht="9">
      <c r="D284" s="54"/>
      <c r="E284" s="54"/>
      <c r="F284" s="54"/>
    </row>
    <row r="285" spans="4:6" ht="9">
      <c r="D285" s="54"/>
      <c r="E285" s="54"/>
      <c r="F285" s="54"/>
    </row>
    <row r="286" spans="4:6" ht="9">
      <c r="D286" s="54"/>
      <c r="E286" s="54"/>
      <c r="F286" s="54"/>
    </row>
    <row r="287" spans="4:6" ht="9">
      <c r="D287" s="54"/>
      <c r="E287" s="54"/>
      <c r="F287" s="54"/>
    </row>
    <row r="288" spans="4:6" ht="9">
      <c r="D288" s="54"/>
      <c r="E288" s="54"/>
      <c r="F288" s="54"/>
    </row>
    <row r="289" spans="4:6" ht="9">
      <c r="D289" s="54"/>
      <c r="E289" s="54"/>
      <c r="F289" s="54"/>
    </row>
    <row r="290" spans="4:6" ht="9">
      <c r="D290" s="54"/>
      <c r="E290" s="54"/>
      <c r="F290" s="54"/>
    </row>
    <row r="291" spans="4:6" ht="9">
      <c r="D291" s="54"/>
      <c r="E291" s="54"/>
      <c r="F291" s="54"/>
    </row>
    <row r="292" spans="4:6" ht="9">
      <c r="D292" s="54"/>
      <c r="E292" s="54"/>
      <c r="F292" s="54"/>
    </row>
    <row r="293" spans="4:6" ht="9">
      <c r="D293" s="54"/>
      <c r="E293" s="54"/>
      <c r="F293" s="54"/>
    </row>
    <row r="294" spans="4:6" ht="9">
      <c r="D294" s="54"/>
      <c r="E294" s="54"/>
      <c r="F294" s="54"/>
    </row>
    <row r="295" spans="4:6" ht="9">
      <c r="D295" s="54"/>
      <c r="E295" s="54"/>
      <c r="F295" s="54"/>
    </row>
    <row r="296" spans="4:6" ht="9">
      <c r="D296" s="54"/>
      <c r="E296" s="54"/>
      <c r="F296" s="54"/>
    </row>
    <row r="297" spans="4:6" ht="9">
      <c r="D297" s="54"/>
      <c r="E297" s="54"/>
      <c r="F297" s="54"/>
    </row>
    <row r="298" spans="4:6" ht="9">
      <c r="D298" s="54"/>
      <c r="E298" s="54"/>
      <c r="F298" s="54"/>
    </row>
    <row r="299" spans="4:6" ht="9">
      <c r="D299" s="54"/>
      <c r="E299" s="54"/>
      <c r="F299" s="54"/>
    </row>
    <row r="300" spans="4:6" ht="9">
      <c r="D300" s="54"/>
      <c r="E300" s="54"/>
      <c r="F300" s="54"/>
    </row>
    <row r="301" spans="4:6" ht="9">
      <c r="D301" s="54"/>
      <c r="E301" s="54"/>
      <c r="F301" s="54"/>
    </row>
    <row r="302" spans="4:6" ht="9">
      <c r="D302" s="54"/>
      <c r="E302" s="54"/>
      <c r="F302" s="54"/>
    </row>
    <row r="303" spans="4:6" ht="9">
      <c r="D303" s="54"/>
      <c r="E303" s="54"/>
      <c r="F303" s="54"/>
    </row>
    <row r="304" spans="4:6" ht="9">
      <c r="D304" s="54"/>
      <c r="E304" s="54"/>
      <c r="F304" s="54"/>
    </row>
    <row r="305" spans="4:6" ht="9">
      <c r="D305" s="54"/>
      <c r="E305" s="54"/>
      <c r="F305" s="54"/>
    </row>
    <row r="306" spans="4:6" ht="9">
      <c r="D306" s="54"/>
      <c r="E306" s="54"/>
      <c r="F306" s="54"/>
    </row>
    <row r="307" spans="4:6" ht="9">
      <c r="D307" s="54"/>
      <c r="E307" s="54"/>
      <c r="F307" s="54"/>
    </row>
    <row r="308" spans="4:6" ht="9">
      <c r="D308" s="54"/>
      <c r="E308" s="54"/>
      <c r="F308" s="54"/>
    </row>
    <row r="309" spans="4:6" ht="9">
      <c r="D309" s="54"/>
      <c r="E309" s="54"/>
      <c r="F309" s="54"/>
    </row>
    <row r="310" spans="4:6" ht="9">
      <c r="D310" s="54"/>
      <c r="E310" s="54"/>
      <c r="F310" s="54"/>
    </row>
    <row r="311" spans="4:6" ht="9">
      <c r="D311" s="54"/>
      <c r="E311" s="54"/>
      <c r="F311" s="54"/>
    </row>
    <row r="312" spans="4:6" ht="9">
      <c r="D312" s="54"/>
      <c r="E312" s="54"/>
      <c r="F312" s="54"/>
    </row>
    <row r="313" spans="4:6" ht="9">
      <c r="D313" s="54"/>
      <c r="E313" s="54"/>
      <c r="F313" s="54"/>
    </row>
    <row r="314" spans="4:6" ht="9">
      <c r="D314" s="54"/>
      <c r="E314" s="54"/>
      <c r="F314" s="54"/>
    </row>
    <row r="315" spans="4:6" ht="9">
      <c r="D315" s="54"/>
      <c r="E315" s="54"/>
      <c r="F315" s="54"/>
    </row>
    <row r="316" spans="4:6" ht="9">
      <c r="D316" s="54"/>
      <c r="E316" s="54"/>
      <c r="F316" s="54"/>
    </row>
    <row r="317" spans="4:6" ht="9">
      <c r="D317" s="54"/>
      <c r="E317" s="54"/>
      <c r="F317" s="54"/>
    </row>
    <row r="318" spans="4:6" ht="9">
      <c r="D318" s="54"/>
      <c r="E318" s="54"/>
      <c r="F318" s="54"/>
    </row>
    <row r="319" spans="4:6" ht="9">
      <c r="D319" s="54"/>
      <c r="E319" s="54"/>
      <c r="F319" s="54"/>
    </row>
    <row r="320" spans="4:6" ht="9">
      <c r="D320" s="54"/>
      <c r="E320" s="54"/>
      <c r="F320" s="54"/>
    </row>
    <row r="321" spans="4:6" ht="9">
      <c r="D321" s="54"/>
      <c r="E321" s="54"/>
      <c r="F321" s="54"/>
    </row>
    <row r="322" spans="4:6" ht="9">
      <c r="D322" s="54"/>
      <c r="E322" s="54"/>
      <c r="F322" s="54"/>
    </row>
    <row r="323" spans="4:6" ht="9">
      <c r="D323" s="54"/>
      <c r="E323" s="54"/>
      <c r="F323" s="54"/>
    </row>
    <row r="324" spans="4:6" ht="9">
      <c r="D324" s="54"/>
      <c r="E324" s="54"/>
      <c r="F324" s="54"/>
    </row>
    <row r="325" spans="4:6" ht="9">
      <c r="D325" s="54"/>
      <c r="E325" s="54"/>
      <c r="F325" s="54"/>
    </row>
    <row r="326" spans="4:6" ht="9">
      <c r="D326" s="54"/>
      <c r="E326" s="54"/>
      <c r="F326" s="54"/>
    </row>
    <row r="327" spans="4:6" ht="9">
      <c r="D327" s="54"/>
      <c r="E327" s="54"/>
      <c r="F327" s="54"/>
    </row>
    <row r="328" spans="4:6" ht="9">
      <c r="D328" s="54"/>
      <c r="E328" s="54"/>
      <c r="F328" s="54"/>
    </row>
    <row r="329" spans="4:6" ht="9">
      <c r="D329" s="54"/>
      <c r="E329" s="54"/>
      <c r="F329" s="54"/>
    </row>
    <row r="330" spans="4:6" ht="9">
      <c r="D330" s="54"/>
      <c r="E330" s="54"/>
      <c r="F330" s="54"/>
    </row>
    <row r="331" spans="4:6" ht="9">
      <c r="D331" s="54"/>
      <c r="E331" s="54"/>
      <c r="F331" s="54"/>
    </row>
    <row r="332" spans="4:6" ht="9">
      <c r="D332" s="54"/>
      <c r="E332" s="54"/>
      <c r="F332" s="54"/>
    </row>
    <row r="333" spans="4:6" ht="9">
      <c r="D333" s="54"/>
      <c r="E333" s="54"/>
      <c r="F333" s="54"/>
    </row>
    <row r="334" spans="4:6" ht="9">
      <c r="D334" s="54"/>
      <c r="E334" s="54"/>
      <c r="F334" s="54"/>
    </row>
    <row r="335" spans="4:6" ht="9">
      <c r="D335" s="54"/>
      <c r="E335" s="54"/>
      <c r="F335" s="54"/>
    </row>
    <row r="336" spans="4:6" ht="9">
      <c r="D336" s="54"/>
      <c r="E336" s="54"/>
      <c r="F336" s="54"/>
    </row>
    <row r="337" spans="4:6" ht="9">
      <c r="D337" s="54"/>
      <c r="E337" s="54"/>
      <c r="F337" s="54"/>
    </row>
    <row r="338" spans="4:6" ht="9">
      <c r="D338" s="54"/>
      <c r="E338" s="54"/>
      <c r="F338" s="54"/>
    </row>
    <row r="339" spans="4:6" ht="9">
      <c r="D339" s="54"/>
      <c r="E339" s="54"/>
      <c r="F339" s="54"/>
    </row>
    <row r="340" spans="4:6" ht="9">
      <c r="D340" s="54"/>
      <c r="E340" s="54"/>
      <c r="F340" s="54"/>
    </row>
    <row r="341" spans="4:6" ht="9">
      <c r="D341" s="54"/>
      <c r="E341" s="54"/>
      <c r="F341" s="54"/>
    </row>
    <row r="342" spans="4:6" ht="9">
      <c r="D342" s="54"/>
      <c r="E342" s="54"/>
      <c r="F342" s="54"/>
    </row>
    <row r="343" spans="4:6" ht="9">
      <c r="D343" s="54"/>
      <c r="E343" s="54"/>
      <c r="F343" s="54"/>
    </row>
    <row r="344" spans="4:6" ht="9">
      <c r="D344" s="54"/>
      <c r="E344" s="54"/>
      <c r="F344" s="54"/>
    </row>
    <row r="345" spans="4:6" ht="9">
      <c r="D345" s="54"/>
      <c r="E345" s="54"/>
      <c r="F345" s="54"/>
    </row>
    <row r="346" spans="4:6" ht="9">
      <c r="D346" s="54"/>
      <c r="E346" s="54"/>
      <c r="F346" s="54"/>
    </row>
    <row r="347" spans="4:6" ht="9">
      <c r="D347" s="54"/>
      <c r="E347" s="54"/>
      <c r="F347" s="54"/>
    </row>
    <row r="348" spans="4:6" ht="9">
      <c r="D348" s="54"/>
      <c r="E348" s="54"/>
      <c r="F348" s="54"/>
    </row>
    <row r="349" spans="4:6" ht="9">
      <c r="D349" s="54"/>
      <c r="E349" s="54"/>
      <c r="F349" s="54"/>
    </row>
    <row r="350" spans="4:6" ht="9">
      <c r="D350" s="54"/>
      <c r="E350" s="54"/>
      <c r="F350" s="54"/>
    </row>
    <row r="351" spans="4:6" ht="9">
      <c r="D351" s="54"/>
      <c r="E351" s="54"/>
      <c r="F351" s="54"/>
    </row>
    <row r="352" spans="4:6" ht="9">
      <c r="D352" s="54"/>
      <c r="E352" s="54"/>
      <c r="F352" s="54"/>
    </row>
    <row r="353" spans="4:6" ht="9">
      <c r="D353" s="54"/>
      <c r="E353" s="54"/>
      <c r="F353" s="54"/>
    </row>
    <row r="354" spans="4:6" ht="9">
      <c r="D354" s="54"/>
      <c r="E354" s="54"/>
      <c r="F354" s="54"/>
    </row>
    <row r="355" spans="4:6" ht="9">
      <c r="D355" s="54"/>
      <c r="E355" s="54"/>
      <c r="F355" s="54"/>
    </row>
    <row r="356" spans="4:6" ht="9">
      <c r="D356" s="54"/>
      <c r="E356" s="54"/>
      <c r="F356" s="54"/>
    </row>
    <row r="357" spans="4:6" ht="9">
      <c r="D357" s="54"/>
      <c r="E357" s="54"/>
      <c r="F357" s="54"/>
    </row>
    <row r="358" spans="4:6" ht="9">
      <c r="D358" s="54"/>
      <c r="E358" s="54"/>
      <c r="F358" s="54"/>
    </row>
    <row r="359" spans="4:6" ht="9">
      <c r="D359" s="54"/>
      <c r="E359" s="54"/>
      <c r="F359" s="54"/>
    </row>
    <row r="360" spans="4:6" ht="9">
      <c r="D360" s="54"/>
      <c r="E360" s="54"/>
      <c r="F360" s="54"/>
    </row>
    <row r="361" spans="4:6" ht="9">
      <c r="D361" s="54"/>
      <c r="E361" s="54"/>
      <c r="F361" s="54"/>
    </row>
    <row r="362" spans="4:6" ht="9">
      <c r="D362" s="54"/>
      <c r="E362" s="54"/>
      <c r="F362" s="54"/>
    </row>
    <row r="363" spans="4:6" ht="9">
      <c r="D363" s="54"/>
      <c r="E363" s="54"/>
      <c r="F363" s="54"/>
    </row>
    <row r="364" spans="4:6" ht="9">
      <c r="D364" s="54"/>
      <c r="E364" s="54"/>
      <c r="F364" s="54"/>
    </row>
    <row r="365" spans="4:6" ht="9">
      <c r="D365" s="54"/>
      <c r="E365" s="54"/>
      <c r="F365" s="54"/>
    </row>
    <row r="366" spans="4:6" ht="9">
      <c r="D366" s="54"/>
      <c r="E366" s="54"/>
      <c r="F366" s="54"/>
    </row>
    <row r="367" spans="4:6" ht="9">
      <c r="D367" s="54"/>
      <c r="E367" s="54"/>
      <c r="F367" s="54"/>
    </row>
    <row r="368" spans="4:6" ht="9">
      <c r="D368" s="54"/>
      <c r="E368" s="54"/>
      <c r="F368" s="54"/>
    </row>
    <row r="369" spans="4:6" ht="9">
      <c r="D369" s="54"/>
      <c r="E369" s="54"/>
      <c r="F369" s="54"/>
    </row>
    <row r="370" spans="4:6" ht="9">
      <c r="D370" s="54"/>
      <c r="E370" s="54"/>
      <c r="F370" s="54"/>
    </row>
    <row r="371" spans="4:6" ht="9">
      <c r="D371" s="54"/>
      <c r="E371" s="54"/>
      <c r="F371" s="54"/>
    </row>
    <row r="372" spans="4:6" ht="9">
      <c r="D372" s="54"/>
      <c r="E372" s="54"/>
      <c r="F372" s="54"/>
    </row>
    <row r="373" spans="4:6" ht="9">
      <c r="D373" s="54"/>
      <c r="E373" s="54"/>
      <c r="F373" s="54"/>
    </row>
    <row r="374" spans="4:6" ht="9">
      <c r="D374" s="54"/>
      <c r="E374" s="54"/>
      <c r="F374" s="54"/>
    </row>
    <row r="375" spans="4:6" ht="9">
      <c r="D375" s="54"/>
      <c r="E375" s="54"/>
      <c r="F375" s="54"/>
    </row>
    <row r="376" spans="4:6" ht="9">
      <c r="D376" s="54"/>
      <c r="E376" s="54"/>
      <c r="F376" s="54"/>
    </row>
    <row r="377" spans="4:6" ht="9">
      <c r="D377" s="54"/>
      <c r="E377" s="54"/>
      <c r="F377" s="54"/>
    </row>
    <row r="378" spans="4:6" ht="9">
      <c r="D378" s="54"/>
      <c r="E378" s="54"/>
      <c r="F378" s="54"/>
    </row>
    <row r="379" spans="4:6" ht="9">
      <c r="D379" s="54"/>
      <c r="E379" s="54"/>
      <c r="F379" s="54"/>
    </row>
    <row r="380" spans="4:6" ht="9">
      <c r="D380" s="54"/>
      <c r="E380" s="54"/>
      <c r="F380" s="54"/>
    </row>
    <row r="381" spans="4:6" ht="9">
      <c r="D381" s="54"/>
      <c r="E381" s="54"/>
      <c r="F381" s="54"/>
    </row>
    <row r="382" spans="4:6" ht="9">
      <c r="D382" s="54"/>
      <c r="E382" s="54"/>
      <c r="F382" s="54"/>
    </row>
    <row r="383" spans="4:6" ht="9">
      <c r="D383" s="54"/>
      <c r="E383" s="54"/>
      <c r="F383" s="54"/>
    </row>
    <row r="384" spans="4:6" ht="9">
      <c r="D384" s="54"/>
      <c r="E384" s="54"/>
      <c r="F384" s="54"/>
    </row>
    <row r="385" spans="4:6" ht="9">
      <c r="D385" s="54"/>
      <c r="E385" s="54"/>
      <c r="F385" s="54"/>
    </row>
    <row r="386" spans="4:6" ht="9">
      <c r="D386" s="54"/>
      <c r="E386" s="54"/>
      <c r="F386" s="54"/>
    </row>
    <row r="387" spans="4:6" ht="9">
      <c r="D387" s="54"/>
      <c r="E387" s="54"/>
      <c r="F387" s="54"/>
    </row>
    <row r="388" spans="4:6" ht="9">
      <c r="D388" s="54"/>
      <c r="E388" s="54"/>
      <c r="F388" s="54"/>
    </row>
    <row r="389" spans="4:6" ht="9">
      <c r="D389" s="54"/>
      <c r="E389" s="54"/>
      <c r="F389" s="54"/>
    </row>
    <row r="390" spans="4:6" ht="9">
      <c r="D390" s="54"/>
      <c r="E390" s="54"/>
      <c r="F390" s="54"/>
    </row>
    <row r="391" spans="4:6" ht="9">
      <c r="D391" s="54"/>
      <c r="E391" s="54"/>
      <c r="F391" s="54"/>
    </row>
    <row r="392" spans="4:6" ht="9">
      <c r="D392" s="54"/>
      <c r="E392" s="54"/>
      <c r="F392" s="54"/>
    </row>
    <row r="393" spans="4:6" ht="9">
      <c r="D393" s="54"/>
      <c r="E393" s="54"/>
      <c r="F393" s="54"/>
    </row>
    <row r="394" spans="4:6" ht="9">
      <c r="D394" s="54"/>
      <c r="E394" s="54"/>
      <c r="F394" s="54"/>
    </row>
    <row r="395" spans="4:6" ht="9">
      <c r="D395" s="54"/>
      <c r="E395" s="54"/>
      <c r="F395" s="54"/>
    </row>
    <row r="396" spans="4:6" ht="9">
      <c r="D396" s="54"/>
      <c r="E396" s="54"/>
      <c r="F396" s="54"/>
    </row>
    <row r="397" spans="4:6" ht="9">
      <c r="D397" s="54"/>
      <c r="E397" s="54"/>
      <c r="F397" s="54"/>
    </row>
    <row r="398" spans="4:6" ht="9">
      <c r="D398" s="54"/>
      <c r="E398" s="54"/>
      <c r="F398" s="54"/>
    </row>
    <row r="399" spans="4:6" ht="9">
      <c r="D399" s="54"/>
      <c r="E399" s="54"/>
      <c r="F399" s="54"/>
    </row>
    <row r="400" spans="4:6" ht="9">
      <c r="D400" s="54"/>
      <c r="E400" s="54"/>
      <c r="F400" s="54"/>
    </row>
    <row r="401" spans="4:6" ht="9">
      <c r="D401" s="54"/>
      <c r="E401" s="54"/>
      <c r="F401" s="54"/>
    </row>
    <row r="402" spans="4:6" ht="9">
      <c r="D402" s="54"/>
      <c r="E402" s="54"/>
      <c r="F402" s="54"/>
    </row>
    <row r="403" spans="4:6" ht="9">
      <c r="D403" s="54"/>
      <c r="E403" s="54"/>
      <c r="F403" s="54"/>
    </row>
    <row r="404" spans="4:6" ht="9">
      <c r="D404" s="54"/>
      <c r="E404" s="54"/>
      <c r="F404" s="54"/>
    </row>
    <row r="405" spans="4:6" ht="9">
      <c r="D405" s="54"/>
      <c r="E405" s="54"/>
      <c r="F405" s="54"/>
    </row>
    <row r="406" spans="4:6" ht="9">
      <c r="D406" s="54"/>
      <c r="E406" s="54"/>
      <c r="F406" s="54"/>
    </row>
    <row r="407" spans="4:6" ht="9">
      <c r="D407" s="54"/>
      <c r="E407" s="54"/>
      <c r="F407" s="54"/>
    </row>
    <row r="408" spans="4:6" ht="9">
      <c r="D408" s="54"/>
      <c r="E408" s="54"/>
      <c r="F408" s="54"/>
    </row>
    <row r="409" spans="4:6" ht="9">
      <c r="D409" s="54"/>
      <c r="E409" s="54"/>
      <c r="F409" s="54"/>
    </row>
    <row r="410" spans="4:6" ht="9">
      <c r="D410" s="54"/>
      <c r="E410" s="54"/>
      <c r="F410" s="54"/>
    </row>
    <row r="411" spans="4:6" ht="9">
      <c r="D411" s="54"/>
      <c r="E411" s="54"/>
      <c r="F411" s="54"/>
    </row>
    <row r="412" spans="4:6" ht="9">
      <c r="D412" s="54"/>
      <c r="E412" s="54"/>
      <c r="F412" s="54"/>
    </row>
    <row r="413" spans="4:6" ht="9">
      <c r="D413" s="54"/>
      <c r="E413" s="54"/>
      <c r="F413" s="54"/>
    </row>
    <row r="414" spans="4:6" ht="9">
      <c r="D414" s="54"/>
      <c r="E414" s="54"/>
      <c r="F414" s="54"/>
    </row>
    <row r="415" spans="4:6" ht="9">
      <c r="D415" s="54"/>
      <c r="E415" s="54"/>
      <c r="F415" s="54"/>
    </row>
    <row r="416" spans="4:6" ht="9">
      <c r="D416" s="54"/>
      <c r="E416" s="54"/>
      <c r="F416" s="54"/>
    </row>
    <row r="417" spans="4:6" ht="9">
      <c r="D417" s="54"/>
      <c r="E417" s="54"/>
      <c r="F417" s="54"/>
    </row>
    <row r="418" spans="4:6" ht="9">
      <c r="D418" s="54"/>
      <c r="E418" s="54"/>
      <c r="F418" s="54"/>
    </row>
    <row r="419" spans="4:6" ht="9">
      <c r="D419" s="54"/>
      <c r="E419" s="54"/>
      <c r="F419" s="54"/>
    </row>
    <row r="420" spans="4:6" ht="9">
      <c r="D420" s="54"/>
      <c r="E420" s="54"/>
      <c r="F420" s="54"/>
    </row>
    <row r="421" spans="4:6" ht="9">
      <c r="D421" s="54"/>
      <c r="E421" s="54"/>
      <c r="F421" s="54"/>
    </row>
    <row r="422" spans="4:6" ht="9">
      <c r="D422" s="54"/>
      <c r="E422" s="54"/>
      <c r="F422" s="54"/>
    </row>
    <row r="423" spans="4:6" ht="9">
      <c r="D423" s="54"/>
      <c r="E423" s="54"/>
      <c r="F423" s="54"/>
    </row>
    <row r="424" spans="4:6" ht="9">
      <c r="D424" s="54"/>
      <c r="E424" s="54"/>
      <c r="F424" s="54"/>
    </row>
    <row r="425" spans="4:6" ht="9">
      <c r="D425" s="54"/>
      <c r="E425" s="54"/>
      <c r="F425" s="54"/>
    </row>
    <row r="426" spans="4:6" ht="9">
      <c r="D426" s="54"/>
      <c r="E426" s="54"/>
      <c r="F426" s="54"/>
    </row>
    <row r="427" spans="4:6" ht="9">
      <c r="D427" s="54"/>
      <c r="E427" s="54"/>
      <c r="F427" s="54"/>
    </row>
    <row r="428" spans="4:6" ht="9">
      <c r="D428" s="54"/>
      <c r="E428" s="54"/>
      <c r="F428" s="54"/>
    </row>
    <row r="429" spans="4:6" ht="9">
      <c r="D429" s="54"/>
      <c r="E429" s="54"/>
      <c r="F429" s="54"/>
    </row>
    <row r="430" spans="4:6" ht="9">
      <c r="D430" s="54"/>
      <c r="E430" s="54"/>
      <c r="F430" s="54"/>
    </row>
    <row r="431" spans="4:6" ht="9">
      <c r="D431" s="54"/>
      <c r="E431" s="54"/>
      <c r="F431" s="54"/>
    </row>
    <row r="432" spans="4:6" ht="9">
      <c r="D432" s="54"/>
      <c r="E432" s="54"/>
      <c r="F432" s="54"/>
    </row>
    <row r="433" spans="4:6" ht="9">
      <c r="D433" s="54"/>
      <c r="E433" s="54"/>
      <c r="F433" s="54"/>
    </row>
    <row r="434" spans="4:6" ht="9">
      <c r="D434" s="54"/>
      <c r="E434" s="54"/>
      <c r="F434" s="54"/>
    </row>
    <row r="435" spans="4:6" ht="9">
      <c r="D435" s="54"/>
      <c r="E435" s="54"/>
      <c r="F435" s="54"/>
    </row>
    <row r="436" spans="4:6" ht="9">
      <c r="D436" s="54"/>
      <c r="E436" s="54"/>
      <c r="F436" s="54"/>
    </row>
    <row r="437" spans="4:6" ht="9">
      <c r="D437" s="54"/>
      <c r="E437" s="54"/>
      <c r="F437" s="54"/>
    </row>
    <row r="438" spans="4:6" ht="9">
      <c r="D438" s="54"/>
      <c r="E438" s="54"/>
      <c r="F438" s="54"/>
    </row>
    <row r="439" spans="4:6" ht="9">
      <c r="D439" s="54"/>
      <c r="E439" s="54"/>
      <c r="F439" s="54"/>
    </row>
    <row r="440" spans="4:6" ht="9">
      <c r="D440" s="54"/>
      <c r="E440" s="54"/>
      <c r="F440" s="54"/>
    </row>
    <row r="441" spans="4:6" ht="9">
      <c r="D441" s="54"/>
      <c r="E441" s="54"/>
      <c r="F441" s="54"/>
    </row>
    <row r="442" spans="4:6" ht="9">
      <c r="D442" s="54"/>
      <c r="E442" s="54"/>
      <c r="F442" s="54"/>
    </row>
    <row r="443" spans="4:6" ht="9">
      <c r="D443" s="54"/>
      <c r="E443" s="54"/>
      <c r="F443" s="54"/>
    </row>
    <row r="444" spans="4:6" ht="9">
      <c r="D444" s="54"/>
      <c r="E444" s="54"/>
      <c r="F444" s="54"/>
    </row>
    <row r="445" spans="4:6" ht="9">
      <c r="D445" s="54"/>
      <c r="E445" s="54"/>
      <c r="F445" s="54"/>
    </row>
    <row r="446" spans="4:6" ht="9">
      <c r="D446" s="54"/>
      <c r="E446" s="54"/>
      <c r="F446" s="54"/>
    </row>
    <row r="447" spans="4:6" ht="9">
      <c r="D447" s="54"/>
      <c r="E447" s="54"/>
      <c r="F447" s="54"/>
    </row>
    <row r="448" spans="4:6" ht="9">
      <c r="D448" s="54"/>
      <c r="E448" s="54"/>
      <c r="F448" s="54"/>
    </row>
    <row r="449" spans="4:6" ht="9">
      <c r="D449" s="54"/>
      <c r="E449" s="54"/>
      <c r="F449" s="54"/>
    </row>
    <row r="450" spans="4:6" ht="9">
      <c r="D450" s="54"/>
      <c r="E450" s="54"/>
      <c r="F450" s="54"/>
    </row>
    <row r="451" spans="4:6" ht="9">
      <c r="D451" s="54"/>
      <c r="E451" s="54"/>
      <c r="F451" s="54"/>
    </row>
    <row r="452" spans="4:6" ht="9">
      <c r="D452" s="54"/>
      <c r="E452" s="54"/>
      <c r="F452" s="54"/>
    </row>
    <row r="453" spans="4:6" ht="9">
      <c r="D453" s="54"/>
      <c r="E453" s="54"/>
      <c r="F453" s="54"/>
    </row>
    <row r="454" spans="4:6" ht="9">
      <c r="D454" s="54"/>
      <c r="E454" s="54"/>
      <c r="F454" s="54"/>
    </row>
    <row r="455" spans="4:6" ht="9">
      <c r="D455" s="54"/>
      <c r="E455" s="54"/>
      <c r="F455" s="54"/>
    </row>
    <row r="456" spans="4:6" ht="9">
      <c r="D456" s="54"/>
      <c r="E456" s="54"/>
      <c r="F456" s="54"/>
    </row>
    <row r="457" spans="4:6" ht="9">
      <c r="D457" s="54"/>
      <c r="E457" s="54"/>
      <c r="F457" s="54"/>
    </row>
    <row r="458" spans="4:6" ht="9">
      <c r="D458" s="54"/>
      <c r="E458" s="54"/>
      <c r="F458" s="54"/>
    </row>
    <row r="459" spans="4:6" ht="9">
      <c r="D459" s="54"/>
      <c r="E459" s="54"/>
      <c r="F459" s="54"/>
    </row>
    <row r="460" spans="4:6" ht="9">
      <c r="D460" s="54"/>
      <c r="E460" s="54"/>
      <c r="F460" s="54"/>
    </row>
    <row r="461" spans="4:6" ht="9">
      <c r="D461" s="54"/>
      <c r="E461" s="54"/>
      <c r="F461" s="54"/>
    </row>
    <row r="462" spans="4:6" ht="9">
      <c r="D462" s="54"/>
      <c r="E462" s="54"/>
      <c r="F462" s="54"/>
    </row>
    <row r="463" spans="4:6" ht="9">
      <c r="D463" s="54"/>
      <c r="E463" s="54"/>
      <c r="F463" s="54"/>
    </row>
    <row r="464" spans="4:6" ht="9">
      <c r="D464" s="54"/>
      <c r="E464" s="54"/>
      <c r="F464" s="54"/>
    </row>
    <row r="465" spans="4:6" ht="9">
      <c r="D465" s="54"/>
      <c r="E465" s="54"/>
      <c r="F465" s="54"/>
    </row>
    <row r="466" spans="4:6" ht="9">
      <c r="D466" s="54"/>
      <c r="E466" s="54"/>
      <c r="F466" s="54"/>
    </row>
    <row r="467" spans="4:6" ht="9">
      <c r="D467" s="54"/>
      <c r="E467" s="54"/>
      <c r="F467" s="54"/>
    </row>
    <row r="468" spans="4:6" ht="9">
      <c r="D468" s="54"/>
      <c r="E468" s="54"/>
      <c r="F468" s="54"/>
    </row>
    <row r="469" spans="4:6" ht="9">
      <c r="D469" s="54"/>
      <c r="E469" s="54"/>
      <c r="F469" s="54"/>
    </row>
    <row r="470" spans="4:6" ht="9">
      <c r="D470" s="54"/>
      <c r="E470" s="54"/>
      <c r="F470" s="54"/>
    </row>
    <row r="471" spans="4:6" ht="9">
      <c r="D471" s="54"/>
      <c r="E471" s="54"/>
      <c r="F471" s="54"/>
    </row>
    <row r="472" spans="4:6" ht="9">
      <c r="D472" s="54"/>
      <c r="E472" s="54"/>
      <c r="F472" s="54"/>
    </row>
    <row r="473" spans="4:6" ht="9">
      <c r="D473" s="54"/>
      <c r="E473" s="54"/>
      <c r="F473" s="54"/>
    </row>
    <row r="474" spans="4:6" ht="9">
      <c r="D474" s="54"/>
      <c r="E474" s="54"/>
      <c r="F474" s="54"/>
    </row>
    <row r="475" spans="4:6" ht="9">
      <c r="D475" s="54"/>
      <c r="E475" s="54"/>
      <c r="F475" s="54"/>
    </row>
    <row r="476" spans="4:6" ht="9">
      <c r="D476" s="54"/>
      <c r="E476" s="54"/>
      <c r="F476" s="54"/>
    </row>
    <row r="477" spans="4:6" ht="9">
      <c r="D477" s="54"/>
      <c r="E477" s="54"/>
      <c r="F477" s="54"/>
    </row>
    <row r="478" spans="4:6" ht="9">
      <c r="D478" s="54"/>
      <c r="E478" s="54"/>
      <c r="F478" s="54"/>
    </row>
    <row r="479" spans="4:6" ht="9">
      <c r="D479" s="54"/>
      <c r="E479" s="54"/>
      <c r="F479" s="54"/>
    </row>
    <row r="480" spans="4:6" ht="9">
      <c r="D480" s="54"/>
      <c r="E480" s="54"/>
      <c r="F480" s="54"/>
    </row>
    <row r="481" spans="4:6" ht="9">
      <c r="D481" s="54"/>
      <c r="E481" s="54"/>
      <c r="F481" s="54"/>
    </row>
    <row r="482" spans="4:6" ht="9">
      <c r="D482" s="54"/>
      <c r="E482" s="54"/>
      <c r="F482" s="54"/>
    </row>
    <row r="483" spans="4:6" ht="9">
      <c r="D483" s="54"/>
      <c r="E483" s="54"/>
      <c r="F483" s="54"/>
    </row>
    <row r="484" spans="4:6" ht="9">
      <c r="D484" s="54"/>
      <c r="E484" s="54"/>
      <c r="F484" s="54"/>
    </row>
    <row r="485" spans="4:6" ht="9">
      <c r="D485" s="54"/>
      <c r="E485" s="54"/>
      <c r="F485" s="54"/>
    </row>
    <row r="486" spans="4:6" ht="9">
      <c r="D486" s="54"/>
      <c r="E486" s="54"/>
      <c r="F486" s="54"/>
    </row>
    <row r="487" spans="4:6" ht="9">
      <c r="D487" s="54"/>
      <c r="E487" s="54"/>
      <c r="F487" s="54"/>
    </row>
    <row r="488" spans="4:6" ht="9">
      <c r="D488" s="54"/>
      <c r="E488" s="54"/>
      <c r="F488" s="54"/>
    </row>
    <row r="489" spans="4:6" ht="9">
      <c r="D489" s="54"/>
      <c r="E489" s="54"/>
      <c r="F489" s="54"/>
    </row>
    <row r="490" spans="4:6" ht="9">
      <c r="D490" s="54"/>
      <c r="E490" s="54"/>
      <c r="F490" s="54"/>
    </row>
    <row r="491" spans="4:6" ht="9">
      <c r="D491" s="54"/>
      <c r="E491" s="54"/>
      <c r="F491" s="54"/>
    </row>
    <row r="492" spans="4:6" ht="9">
      <c r="D492" s="54"/>
      <c r="E492" s="54"/>
      <c r="F492" s="54"/>
    </row>
    <row r="493" spans="4:6" ht="9">
      <c r="D493" s="54"/>
      <c r="E493" s="54"/>
      <c r="F493" s="54"/>
    </row>
    <row r="494" spans="4:6" ht="9">
      <c r="D494" s="54"/>
      <c r="E494" s="54"/>
      <c r="F494" s="54"/>
    </row>
    <row r="495" spans="4:6" ht="9">
      <c r="D495" s="54"/>
      <c r="E495" s="54"/>
      <c r="F495" s="54"/>
    </row>
    <row r="496" spans="4:6" ht="9">
      <c r="D496" s="54"/>
      <c r="E496" s="54"/>
      <c r="F496" s="54"/>
    </row>
    <row r="497" spans="4:6" ht="9">
      <c r="D497" s="54"/>
      <c r="E497" s="54"/>
      <c r="F497" s="54"/>
    </row>
    <row r="498" spans="4:6" ht="9">
      <c r="D498" s="54"/>
      <c r="E498" s="54"/>
      <c r="F498" s="54"/>
    </row>
    <row r="499" spans="4:6" ht="9">
      <c r="D499" s="54"/>
      <c r="E499" s="54"/>
      <c r="F499" s="54"/>
    </row>
    <row r="500" spans="4:6" ht="9">
      <c r="D500" s="54"/>
      <c r="E500" s="54"/>
      <c r="F500" s="54"/>
    </row>
    <row r="501" spans="4:6" ht="9">
      <c r="D501" s="54"/>
      <c r="E501" s="54"/>
      <c r="F501" s="54"/>
    </row>
    <row r="502" spans="4:6" ht="9">
      <c r="D502" s="54"/>
      <c r="E502" s="54"/>
      <c r="F502" s="54"/>
    </row>
    <row r="503" spans="4:6" ht="9">
      <c r="D503" s="54"/>
      <c r="E503" s="54"/>
      <c r="F503" s="54"/>
    </row>
    <row r="504" spans="4:6" ht="9">
      <c r="D504" s="54"/>
      <c r="E504" s="54"/>
      <c r="F504" s="54"/>
    </row>
    <row r="505" spans="4:6" ht="9">
      <c r="D505" s="54"/>
      <c r="E505" s="54"/>
      <c r="F505" s="54"/>
    </row>
    <row r="506" spans="4:6" ht="9">
      <c r="D506" s="54"/>
      <c r="E506" s="54"/>
      <c r="F506" s="54"/>
    </row>
    <row r="507" spans="4:6" ht="9">
      <c r="D507" s="54"/>
      <c r="E507" s="54"/>
      <c r="F507" s="54"/>
    </row>
    <row r="508" spans="4:6" ht="9">
      <c r="D508" s="54"/>
      <c r="E508" s="54"/>
      <c r="F508" s="54"/>
    </row>
    <row r="509" spans="4:6" ht="9">
      <c r="D509" s="54"/>
      <c r="E509" s="54"/>
      <c r="F509" s="54"/>
    </row>
    <row r="510" spans="4:6" ht="9">
      <c r="D510" s="54"/>
      <c r="E510" s="54"/>
      <c r="F510" s="54"/>
    </row>
    <row r="511" spans="4:6" ht="9">
      <c r="D511" s="54"/>
      <c r="E511" s="54"/>
      <c r="F511" s="54"/>
    </row>
    <row r="512" spans="4:6" ht="9">
      <c r="D512" s="54"/>
      <c r="E512" s="54"/>
      <c r="F512" s="54"/>
    </row>
    <row r="513" spans="4:6" ht="9">
      <c r="D513" s="54"/>
      <c r="E513" s="54"/>
      <c r="F513" s="54"/>
    </row>
    <row r="514" spans="4:6" ht="9">
      <c r="D514" s="54"/>
      <c r="E514" s="54"/>
      <c r="F514" s="54"/>
    </row>
    <row r="515" spans="4:6" ht="9">
      <c r="D515" s="54"/>
      <c r="E515" s="54"/>
      <c r="F515" s="54"/>
    </row>
    <row r="516" spans="4:6" ht="9">
      <c r="D516" s="54"/>
      <c r="E516" s="54"/>
      <c r="F516" s="54"/>
    </row>
    <row r="517" spans="4:6" ht="9">
      <c r="D517" s="54"/>
      <c r="E517" s="54"/>
      <c r="F517" s="54"/>
    </row>
    <row r="518" spans="4:6" ht="9">
      <c r="D518" s="54"/>
      <c r="E518" s="54"/>
      <c r="F518" s="54"/>
    </row>
    <row r="519" spans="4:6" ht="9">
      <c r="D519" s="54"/>
      <c r="E519" s="54"/>
      <c r="F519" s="54"/>
    </row>
    <row r="520" spans="4:6" ht="9">
      <c r="D520" s="54"/>
      <c r="E520" s="54"/>
      <c r="F520" s="54"/>
    </row>
    <row r="521" spans="4:6" ht="9">
      <c r="D521" s="54"/>
      <c r="E521" s="54"/>
      <c r="F521" s="54"/>
    </row>
    <row r="522" spans="4:6" ht="9">
      <c r="D522" s="54"/>
      <c r="E522" s="54"/>
      <c r="F522" s="54"/>
    </row>
    <row r="523" spans="4:6" ht="9">
      <c r="D523" s="54"/>
      <c r="E523" s="54"/>
      <c r="F523" s="54"/>
    </row>
    <row r="524" spans="4:6" ht="9">
      <c r="D524" s="54"/>
      <c r="E524" s="54"/>
      <c r="F524" s="54"/>
    </row>
    <row r="525" spans="4:6" ht="9">
      <c r="D525" s="54"/>
      <c r="E525" s="54"/>
      <c r="F525" s="54"/>
    </row>
    <row r="526" spans="4:6" ht="9">
      <c r="D526" s="54"/>
      <c r="E526" s="54"/>
      <c r="F526" s="54"/>
    </row>
    <row r="527" spans="4:6" ht="9">
      <c r="D527" s="54"/>
      <c r="E527" s="54"/>
      <c r="F527" s="54"/>
    </row>
    <row r="528" spans="4:6" ht="9">
      <c r="D528" s="54"/>
      <c r="E528" s="54"/>
      <c r="F528" s="54"/>
    </row>
    <row r="529" spans="4:6" ht="9">
      <c r="D529" s="54"/>
      <c r="E529" s="54"/>
      <c r="F529" s="54"/>
    </row>
    <row r="530" spans="4:6" ht="9">
      <c r="D530" s="54"/>
      <c r="E530" s="54"/>
      <c r="F530" s="54"/>
    </row>
    <row r="531" spans="4:6" ht="9">
      <c r="D531" s="54"/>
      <c r="E531" s="54"/>
      <c r="F531" s="54"/>
    </row>
    <row r="532" spans="4:6" ht="9">
      <c r="D532" s="54"/>
      <c r="E532" s="54"/>
      <c r="F532" s="54"/>
    </row>
    <row r="533" spans="4:6" ht="9">
      <c r="D533" s="54"/>
      <c r="E533" s="54"/>
      <c r="F533" s="54"/>
    </row>
    <row r="534" spans="4:6" ht="9">
      <c r="D534" s="54"/>
      <c r="E534" s="54"/>
      <c r="F534" s="54"/>
    </row>
    <row r="535" spans="4:6" ht="9">
      <c r="D535" s="54"/>
      <c r="E535" s="54"/>
      <c r="F535" s="54"/>
    </row>
    <row r="536" spans="4:6" ht="9">
      <c r="D536" s="54"/>
      <c r="E536" s="54"/>
      <c r="F536" s="54"/>
    </row>
    <row r="537" spans="4:6" ht="9">
      <c r="D537" s="54"/>
      <c r="E537" s="54"/>
      <c r="F537" s="54"/>
    </row>
    <row r="538" spans="4:6" ht="9">
      <c r="D538" s="54"/>
      <c r="E538" s="54"/>
      <c r="F538" s="54"/>
    </row>
    <row r="539" spans="4:6" ht="9">
      <c r="D539" s="54"/>
      <c r="E539" s="54"/>
      <c r="F539" s="54"/>
    </row>
    <row r="540" spans="4:6" ht="9">
      <c r="D540" s="54"/>
      <c r="E540" s="54"/>
      <c r="F540" s="54"/>
    </row>
    <row r="541" spans="4:6" ht="9">
      <c r="D541" s="54"/>
      <c r="E541" s="54"/>
      <c r="F541" s="54"/>
    </row>
    <row r="542" spans="4:6" ht="9">
      <c r="D542" s="54"/>
      <c r="E542" s="54"/>
      <c r="F542" s="54"/>
    </row>
    <row r="543" spans="4:6" ht="9">
      <c r="D543" s="54"/>
      <c r="E543" s="54"/>
      <c r="F543" s="54"/>
    </row>
    <row r="544" spans="4:6" ht="9">
      <c r="D544" s="54"/>
      <c r="E544" s="54"/>
      <c r="F544" s="54"/>
    </row>
    <row r="545" spans="4:6" ht="9">
      <c r="D545" s="54"/>
      <c r="E545" s="54"/>
      <c r="F545" s="54"/>
    </row>
    <row r="546" spans="4:6" ht="9">
      <c r="D546" s="54"/>
      <c r="E546" s="54"/>
      <c r="F546" s="54"/>
    </row>
    <row r="547" spans="4:6" ht="9">
      <c r="D547" s="54"/>
      <c r="E547" s="54"/>
      <c r="F547" s="54"/>
    </row>
    <row r="548" spans="4:6" ht="9">
      <c r="D548" s="54"/>
      <c r="E548" s="54"/>
      <c r="F548" s="54"/>
    </row>
    <row r="549" spans="4:6" ht="9">
      <c r="D549" s="54"/>
      <c r="E549" s="54"/>
      <c r="F549" s="54"/>
    </row>
    <row r="550" spans="4:6" ht="9">
      <c r="D550" s="54"/>
      <c r="E550" s="54"/>
      <c r="F550" s="54"/>
    </row>
    <row r="551" spans="4:6" ht="9">
      <c r="D551" s="54"/>
      <c r="E551" s="54"/>
      <c r="F551" s="54"/>
    </row>
    <row r="552" spans="4:6" ht="9">
      <c r="D552" s="54"/>
      <c r="E552" s="54"/>
      <c r="F552" s="54"/>
    </row>
    <row r="553" spans="4:6" ht="9">
      <c r="D553" s="54"/>
      <c r="E553" s="54"/>
      <c r="F553" s="54"/>
    </row>
    <row r="554" spans="4:6" ht="9">
      <c r="D554" s="54"/>
      <c r="E554" s="54"/>
      <c r="F554" s="54"/>
    </row>
    <row r="555" spans="4:6" ht="9">
      <c r="D555" s="54"/>
      <c r="E555" s="54"/>
      <c r="F555" s="54"/>
    </row>
    <row r="556" spans="4:6" ht="9">
      <c r="D556" s="54"/>
      <c r="E556" s="54"/>
      <c r="F556" s="54"/>
    </row>
    <row r="557" spans="4:6" ht="9">
      <c r="D557" s="54"/>
      <c r="E557" s="54"/>
      <c r="F557" s="54"/>
    </row>
    <row r="558" spans="4:6" ht="9">
      <c r="D558" s="54"/>
      <c r="E558" s="54"/>
      <c r="F558" s="54"/>
    </row>
    <row r="559" spans="4:6" ht="9">
      <c r="D559" s="54"/>
      <c r="E559" s="54"/>
      <c r="F559" s="54"/>
    </row>
    <row r="560" spans="4:6" ht="9">
      <c r="D560" s="54"/>
      <c r="E560" s="54"/>
      <c r="F560" s="54"/>
    </row>
    <row r="561" spans="4:6" ht="9">
      <c r="D561" s="54"/>
      <c r="E561" s="54"/>
      <c r="F561" s="54"/>
    </row>
    <row r="562" spans="4:6" ht="9">
      <c r="D562" s="54"/>
      <c r="E562" s="54"/>
      <c r="F562" s="54"/>
    </row>
    <row r="563" spans="4:6" ht="9">
      <c r="D563" s="54"/>
      <c r="E563" s="54"/>
      <c r="F563" s="54"/>
    </row>
    <row r="564" spans="4:6" ht="9">
      <c r="D564" s="54"/>
      <c r="E564" s="54"/>
      <c r="F564" s="54"/>
    </row>
    <row r="565" spans="4:6" ht="9">
      <c r="D565" s="54"/>
      <c r="E565" s="54"/>
      <c r="F565" s="54"/>
    </row>
    <row r="566" spans="4:6" ht="9">
      <c r="D566" s="54"/>
      <c r="E566" s="54"/>
      <c r="F566" s="54"/>
    </row>
    <row r="567" spans="4:6" ht="9">
      <c r="D567" s="54"/>
      <c r="E567" s="54"/>
      <c r="F567" s="54"/>
    </row>
    <row r="568" spans="4:6" ht="9">
      <c r="D568" s="54"/>
      <c r="E568" s="54"/>
      <c r="F568" s="54"/>
    </row>
    <row r="569" spans="4:6" ht="9">
      <c r="D569" s="54"/>
      <c r="E569" s="54"/>
      <c r="F569" s="54"/>
    </row>
    <row r="570" spans="4:6" ht="9">
      <c r="D570" s="54"/>
      <c r="E570" s="54"/>
      <c r="F570" s="54"/>
    </row>
    <row r="571" spans="4:6" ht="9">
      <c r="D571" s="54"/>
      <c r="E571" s="54"/>
      <c r="F571" s="54"/>
    </row>
    <row r="572" spans="4:6" ht="9">
      <c r="D572" s="54"/>
      <c r="E572" s="54"/>
      <c r="F572" s="54"/>
    </row>
    <row r="573" spans="4:6" ht="9">
      <c r="D573" s="54"/>
      <c r="E573" s="54"/>
      <c r="F573" s="54"/>
    </row>
    <row r="574" spans="4:6" ht="9">
      <c r="D574" s="54"/>
      <c r="E574" s="54"/>
      <c r="F574" s="54"/>
    </row>
    <row r="575" spans="4:6" ht="9">
      <c r="D575" s="54"/>
      <c r="E575" s="54"/>
      <c r="F575" s="54"/>
    </row>
    <row r="576" spans="4:6" ht="9">
      <c r="D576" s="54"/>
      <c r="E576" s="54"/>
      <c r="F576" s="54"/>
    </row>
    <row r="577" spans="4:6" ht="9">
      <c r="D577" s="54"/>
      <c r="E577" s="54"/>
      <c r="F577" s="54"/>
    </row>
    <row r="578" spans="4:6" ht="9">
      <c r="D578" s="54"/>
      <c r="E578" s="54"/>
      <c r="F578" s="54"/>
    </row>
    <row r="579" spans="4:6" ht="9">
      <c r="D579" s="54"/>
      <c r="E579" s="54"/>
      <c r="F579" s="54"/>
    </row>
    <row r="580" spans="4:6" ht="9">
      <c r="D580" s="54"/>
      <c r="E580" s="54"/>
      <c r="F580" s="54"/>
    </row>
    <row r="581" spans="4:6" ht="9">
      <c r="D581" s="54"/>
      <c r="E581" s="54"/>
      <c r="F581" s="54"/>
    </row>
    <row r="582" spans="4:6" ht="9">
      <c r="D582" s="54"/>
      <c r="E582" s="54"/>
      <c r="F582" s="54"/>
    </row>
    <row r="583" spans="4:6" ht="9">
      <c r="D583" s="54"/>
      <c r="E583" s="54"/>
      <c r="F583" s="54"/>
    </row>
    <row r="584" spans="4:6" ht="9">
      <c r="D584" s="54"/>
      <c r="E584" s="54"/>
      <c r="F584" s="54"/>
    </row>
    <row r="585" spans="4:6" ht="9">
      <c r="D585" s="54"/>
      <c r="E585" s="54"/>
      <c r="F585" s="54"/>
    </row>
    <row r="586" spans="4:6" ht="9">
      <c r="D586" s="54"/>
      <c r="E586" s="54"/>
      <c r="F586" s="54"/>
    </row>
    <row r="587" spans="4:6" ht="9">
      <c r="D587" s="54"/>
      <c r="E587" s="54"/>
      <c r="F587" s="54"/>
    </row>
    <row r="588" spans="4:6" ht="9">
      <c r="D588" s="54"/>
      <c r="E588" s="54"/>
      <c r="F588" s="54"/>
    </row>
    <row r="589" spans="4:6" ht="9">
      <c r="D589" s="54"/>
      <c r="E589" s="54"/>
      <c r="F589" s="54"/>
    </row>
    <row r="590" spans="4:6" ht="9">
      <c r="D590" s="54"/>
      <c r="E590" s="54"/>
      <c r="F590" s="54"/>
    </row>
    <row r="591" spans="4:6" ht="9">
      <c r="D591" s="54"/>
      <c r="E591" s="54"/>
      <c r="F591" s="54"/>
    </row>
    <row r="592" spans="4:6" ht="9">
      <c r="D592" s="54"/>
      <c r="E592" s="54"/>
      <c r="F592" s="54"/>
    </row>
    <row r="593" spans="4:6" ht="9">
      <c r="D593" s="54"/>
      <c r="E593" s="54"/>
      <c r="F593" s="54"/>
    </row>
    <row r="594" spans="4:6" ht="9">
      <c r="D594" s="54"/>
      <c r="E594" s="54"/>
      <c r="F594" s="54"/>
    </row>
    <row r="595" spans="4:6" ht="9">
      <c r="D595" s="54"/>
      <c r="E595" s="54"/>
      <c r="F595" s="54"/>
    </row>
    <row r="596" spans="4:6" ht="9">
      <c r="D596" s="54"/>
      <c r="E596" s="54"/>
      <c r="F596" s="54"/>
    </row>
    <row r="597" spans="4:6" ht="9">
      <c r="D597" s="54"/>
      <c r="E597" s="54"/>
      <c r="F597" s="54"/>
    </row>
    <row r="598" spans="4:6" ht="9">
      <c r="D598" s="54"/>
      <c r="E598" s="54"/>
      <c r="F598" s="54"/>
    </row>
    <row r="599" spans="4:6" ht="9">
      <c r="D599" s="54"/>
      <c r="E599" s="54"/>
      <c r="F599" s="54"/>
    </row>
    <row r="600" spans="4:6" ht="9">
      <c r="D600" s="54"/>
      <c r="E600" s="54"/>
      <c r="F600" s="54"/>
    </row>
    <row r="601" spans="4:6" ht="9">
      <c r="D601" s="54"/>
      <c r="E601" s="54"/>
      <c r="F601" s="54"/>
    </row>
    <row r="602" spans="4:6" ht="9">
      <c r="D602" s="54"/>
      <c r="E602" s="54"/>
      <c r="F602" s="54"/>
    </row>
    <row r="603" spans="4:6" ht="9">
      <c r="D603" s="54"/>
      <c r="E603" s="54"/>
      <c r="F603" s="54"/>
    </row>
    <row r="604" spans="4:6" ht="9">
      <c r="D604" s="54"/>
      <c r="E604" s="54"/>
      <c r="F604" s="54"/>
    </row>
    <row r="605" spans="4:6" ht="9">
      <c r="D605" s="54"/>
      <c r="E605" s="54"/>
      <c r="F605" s="54"/>
    </row>
    <row r="606" spans="4:6" ht="9">
      <c r="D606" s="54"/>
      <c r="E606" s="54"/>
      <c r="F606" s="54"/>
    </row>
    <row r="607" spans="4:6" ht="9">
      <c r="D607" s="54"/>
      <c r="E607" s="54"/>
      <c r="F607" s="54"/>
    </row>
    <row r="608" spans="4:6" ht="9">
      <c r="D608" s="54"/>
      <c r="E608" s="54"/>
      <c r="F608" s="54"/>
    </row>
    <row r="609" spans="4:6" ht="9">
      <c r="D609" s="54"/>
      <c r="E609" s="54"/>
      <c r="F609" s="54"/>
    </row>
    <row r="610" spans="4:6" ht="9">
      <c r="D610" s="54"/>
      <c r="E610" s="54"/>
      <c r="F610" s="54"/>
    </row>
    <row r="611" spans="4:6" ht="9">
      <c r="D611" s="54"/>
      <c r="E611" s="54"/>
      <c r="F611" s="54"/>
    </row>
    <row r="612" spans="4:6" ht="9">
      <c r="D612" s="54"/>
      <c r="E612" s="54"/>
      <c r="F612" s="54"/>
    </row>
    <row r="613" spans="4:6" ht="9">
      <c r="D613" s="54"/>
      <c r="E613" s="54"/>
      <c r="F613" s="54"/>
    </row>
    <row r="614" spans="4:6" ht="9">
      <c r="D614" s="54"/>
      <c r="E614" s="54"/>
      <c r="F614" s="54"/>
    </row>
    <row r="615" spans="4:6" ht="9">
      <c r="D615" s="54"/>
      <c r="E615" s="54"/>
      <c r="F615" s="54"/>
    </row>
    <row r="616" spans="4:6" ht="9">
      <c r="D616" s="54"/>
      <c r="E616" s="54"/>
      <c r="F616" s="54"/>
    </row>
    <row r="617" spans="4:6" ht="9">
      <c r="D617" s="54"/>
      <c r="E617" s="54"/>
      <c r="F617" s="54"/>
    </row>
    <row r="618" spans="4:6" ht="9">
      <c r="D618" s="54"/>
      <c r="E618" s="54"/>
      <c r="F618" s="54"/>
    </row>
    <row r="619" spans="4:6" ht="9">
      <c r="D619" s="54"/>
      <c r="E619" s="54"/>
      <c r="F619" s="54"/>
    </row>
    <row r="620" spans="4:6" ht="9">
      <c r="D620" s="54"/>
      <c r="E620" s="54"/>
      <c r="F620" s="54"/>
    </row>
    <row r="621" spans="4:6" ht="9">
      <c r="D621" s="54"/>
      <c r="E621" s="54"/>
      <c r="F621" s="54"/>
    </row>
    <row r="622" spans="4:6" ht="9">
      <c r="D622" s="54"/>
      <c r="E622" s="54"/>
      <c r="F622" s="54"/>
    </row>
    <row r="623" spans="4:6" ht="9">
      <c r="D623" s="54"/>
      <c r="E623" s="54"/>
      <c r="F623" s="54"/>
    </row>
    <row r="624" spans="4:6" ht="9">
      <c r="D624" s="54"/>
      <c r="E624" s="54"/>
      <c r="F624" s="54"/>
    </row>
    <row r="625" spans="4:6" ht="9">
      <c r="D625" s="54"/>
      <c r="E625" s="54"/>
      <c r="F625" s="54"/>
    </row>
    <row r="626" spans="4:6" ht="9">
      <c r="D626" s="54"/>
      <c r="E626" s="54"/>
      <c r="F626" s="54"/>
    </row>
    <row r="627" spans="4:6" ht="9">
      <c r="D627" s="54"/>
      <c r="E627" s="54"/>
      <c r="F627" s="54"/>
    </row>
    <row r="628" spans="4:6" ht="9">
      <c r="D628" s="54"/>
      <c r="E628" s="54"/>
      <c r="F628" s="54"/>
    </row>
    <row r="629" spans="4:6" ht="9">
      <c r="D629" s="54"/>
      <c r="E629" s="54"/>
      <c r="F629" s="54"/>
    </row>
    <row r="630" spans="4:6" ht="9">
      <c r="D630" s="54"/>
      <c r="E630" s="54"/>
      <c r="F630" s="54"/>
    </row>
    <row r="631" spans="4:6" ht="9">
      <c r="D631" s="54"/>
      <c r="E631" s="54"/>
      <c r="F631" s="54"/>
    </row>
    <row r="632" spans="4:6" ht="9">
      <c r="D632" s="54"/>
      <c r="E632" s="54"/>
      <c r="F632" s="54"/>
    </row>
    <row r="633" spans="4:6" ht="9">
      <c r="D633" s="54"/>
      <c r="E633" s="54"/>
      <c r="F633" s="54"/>
    </row>
    <row r="634" spans="4:6" ht="9">
      <c r="D634" s="54"/>
      <c r="E634" s="54"/>
      <c r="F634" s="54"/>
    </row>
    <row r="635" spans="4:6" ht="9">
      <c r="D635" s="54"/>
      <c r="E635" s="54"/>
      <c r="F635" s="54"/>
    </row>
    <row r="636" spans="4:6" ht="9">
      <c r="D636" s="54"/>
      <c r="E636" s="54"/>
      <c r="F636" s="54"/>
    </row>
    <row r="637" spans="4:6" ht="9">
      <c r="D637" s="54"/>
      <c r="E637" s="54"/>
      <c r="F637" s="54"/>
    </row>
    <row r="638" spans="4:6" ht="9">
      <c r="D638" s="54"/>
      <c r="E638" s="54"/>
      <c r="F638" s="54"/>
    </row>
    <row r="639" spans="4:6" ht="9">
      <c r="D639" s="54"/>
      <c r="E639" s="54"/>
      <c r="F639" s="54"/>
    </row>
    <row r="640" spans="4:6" ht="9">
      <c r="D640" s="54"/>
      <c r="E640" s="54"/>
      <c r="F640" s="54"/>
    </row>
    <row r="641" spans="4:6" ht="9">
      <c r="D641" s="54"/>
      <c r="E641" s="54"/>
      <c r="F641" s="54"/>
    </row>
    <row r="642" spans="4:6" ht="9">
      <c r="D642" s="54"/>
      <c r="E642" s="54"/>
      <c r="F642" s="54"/>
    </row>
    <row r="643" spans="4:6" ht="9">
      <c r="D643" s="54"/>
      <c r="E643" s="54"/>
      <c r="F643" s="54"/>
    </row>
    <row r="644" spans="4:6" ht="9">
      <c r="D644" s="54"/>
      <c r="E644" s="54"/>
      <c r="F644" s="54"/>
    </row>
    <row r="645" spans="4:6" ht="9">
      <c r="D645" s="54"/>
      <c r="E645" s="54"/>
      <c r="F645" s="54"/>
    </row>
    <row r="646" spans="4:6" ht="9">
      <c r="D646" s="54"/>
      <c r="E646" s="54"/>
      <c r="F646" s="54"/>
    </row>
    <row r="647" spans="4:6" ht="9">
      <c r="D647" s="54"/>
      <c r="E647" s="54"/>
      <c r="F647" s="54"/>
    </row>
    <row r="648" spans="4:6" ht="9">
      <c r="D648" s="54"/>
      <c r="E648" s="54"/>
      <c r="F648" s="54"/>
    </row>
    <row r="649" spans="4:6" ht="9">
      <c r="D649" s="54"/>
      <c r="E649" s="54"/>
      <c r="F649" s="54"/>
    </row>
    <row r="650" spans="4:6" ht="9">
      <c r="D650" s="54"/>
      <c r="E650" s="54"/>
      <c r="F650" s="54"/>
    </row>
    <row r="651" spans="4:6" ht="9">
      <c r="D651" s="54"/>
      <c r="E651" s="54"/>
      <c r="F651" s="54"/>
    </row>
    <row r="652" spans="4:6" ht="9">
      <c r="D652" s="54"/>
      <c r="E652" s="54"/>
      <c r="F652" s="54"/>
    </row>
    <row r="653" spans="4:6" ht="9">
      <c r="D653" s="54"/>
      <c r="E653" s="54"/>
      <c r="F653" s="54"/>
    </row>
    <row r="654" spans="4:6" ht="9">
      <c r="D654" s="54"/>
      <c r="E654" s="54"/>
      <c r="F654" s="54"/>
    </row>
    <row r="655" spans="4:6" ht="9">
      <c r="D655" s="54"/>
      <c r="E655" s="54"/>
      <c r="F655" s="54"/>
    </row>
    <row r="656" spans="4:6" ht="9">
      <c r="D656" s="54"/>
      <c r="E656" s="54"/>
      <c r="F656" s="54"/>
    </row>
    <row r="657" spans="4:6" ht="9">
      <c r="D657" s="54"/>
      <c r="E657" s="54"/>
      <c r="F657" s="54"/>
    </row>
    <row r="658" spans="4:6" ht="9">
      <c r="D658" s="54"/>
      <c r="E658" s="54"/>
      <c r="F658" s="54"/>
    </row>
    <row r="659" spans="4:6" ht="9">
      <c r="D659" s="54"/>
      <c r="E659" s="54"/>
      <c r="F659" s="54"/>
    </row>
    <row r="660" spans="4:6" ht="9">
      <c r="D660" s="54"/>
      <c r="E660" s="54"/>
      <c r="F660" s="54"/>
    </row>
    <row r="661" spans="4:6" ht="9">
      <c r="D661" s="54"/>
      <c r="E661" s="54"/>
      <c r="F661" s="54"/>
    </row>
    <row r="662" spans="4:6" ht="9">
      <c r="D662" s="54"/>
      <c r="E662" s="54"/>
      <c r="F662" s="54"/>
    </row>
    <row r="663" spans="4:6" ht="9">
      <c r="D663" s="54"/>
      <c r="E663" s="54"/>
      <c r="F663" s="54"/>
    </row>
    <row r="664" spans="4:6" ht="9">
      <c r="D664" s="54"/>
      <c r="E664" s="54"/>
      <c r="F664" s="54"/>
    </row>
    <row r="665" spans="4:6" ht="9">
      <c r="D665" s="54"/>
      <c r="E665" s="54"/>
      <c r="F665" s="54"/>
    </row>
    <row r="666" spans="4:6" ht="9">
      <c r="D666" s="54"/>
      <c r="E666" s="54"/>
      <c r="F666" s="54"/>
    </row>
    <row r="667" spans="4:6" ht="9">
      <c r="D667" s="54"/>
      <c r="E667" s="54"/>
      <c r="F667" s="54"/>
    </row>
    <row r="668" spans="4:6" ht="9">
      <c r="D668" s="54"/>
      <c r="E668" s="54"/>
      <c r="F668" s="54"/>
    </row>
    <row r="669" spans="4:6" ht="9">
      <c r="D669" s="54"/>
      <c r="E669" s="54"/>
      <c r="F669" s="54"/>
    </row>
    <row r="670" spans="4:6" ht="9">
      <c r="D670" s="54"/>
      <c r="E670" s="54"/>
      <c r="F670" s="54"/>
    </row>
    <row r="671" spans="4:6" ht="9">
      <c r="D671" s="54"/>
      <c r="E671" s="54"/>
      <c r="F671" s="54"/>
    </row>
    <row r="672" spans="4:6" ht="9">
      <c r="D672" s="54"/>
      <c r="E672" s="54"/>
      <c r="F672" s="54"/>
    </row>
    <row r="673" spans="4:6" ht="9">
      <c r="D673" s="54"/>
      <c r="E673" s="54"/>
      <c r="F673" s="54"/>
    </row>
    <row r="674" spans="4:6" ht="9">
      <c r="D674" s="54"/>
      <c r="E674" s="54"/>
      <c r="F674" s="54"/>
    </row>
    <row r="675" spans="4:6" ht="9">
      <c r="D675" s="54"/>
      <c r="E675" s="54"/>
      <c r="F675" s="54"/>
    </row>
    <row r="676" spans="4:6" ht="9">
      <c r="D676" s="54"/>
      <c r="E676" s="54"/>
      <c r="F676" s="54"/>
    </row>
    <row r="677" spans="4:6" ht="9">
      <c r="D677" s="54"/>
      <c r="E677" s="54"/>
      <c r="F677" s="54"/>
    </row>
    <row r="678" spans="4:6" ht="9">
      <c r="D678" s="54"/>
      <c r="E678" s="54"/>
      <c r="F678" s="54"/>
    </row>
    <row r="679" spans="4:6" ht="9">
      <c r="D679" s="54"/>
      <c r="E679" s="54"/>
      <c r="F679" s="54"/>
    </row>
    <row r="680" spans="4:6" ht="9">
      <c r="D680" s="54"/>
      <c r="E680" s="54"/>
      <c r="F680" s="54"/>
    </row>
    <row r="681" spans="4:6" ht="9">
      <c r="D681" s="54"/>
      <c r="E681" s="54"/>
      <c r="F681" s="54"/>
    </row>
    <row r="682" spans="4:6" ht="9">
      <c r="D682" s="54"/>
      <c r="E682" s="54"/>
      <c r="F682" s="54"/>
    </row>
    <row r="683" spans="4:6" ht="9">
      <c r="D683" s="54"/>
      <c r="E683" s="54"/>
      <c r="F683" s="54"/>
    </row>
    <row r="684" spans="4:6" ht="9">
      <c r="D684" s="54"/>
      <c r="E684" s="54"/>
      <c r="F684" s="54"/>
    </row>
    <row r="685" spans="4:6" ht="9">
      <c r="D685" s="54"/>
      <c r="E685" s="54"/>
      <c r="F685" s="54"/>
    </row>
    <row r="686" spans="4:6" ht="9">
      <c r="D686" s="54"/>
      <c r="E686" s="54"/>
      <c r="F686" s="54"/>
    </row>
    <row r="687" spans="4:6" ht="9">
      <c r="D687" s="54"/>
      <c r="E687" s="54"/>
      <c r="F687" s="54"/>
    </row>
    <row r="688" spans="4:6" ht="9">
      <c r="D688" s="54"/>
      <c r="E688" s="54"/>
      <c r="F688" s="54"/>
    </row>
    <row r="689" spans="4:6" ht="9">
      <c r="D689" s="54"/>
      <c r="E689" s="54"/>
      <c r="F689" s="54"/>
    </row>
    <row r="690" spans="4:6" ht="9">
      <c r="D690" s="54"/>
      <c r="E690" s="54"/>
      <c r="F690" s="54"/>
    </row>
    <row r="691" spans="4:6" ht="9">
      <c r="D691" s="54"/>
      <c r="E691" s="54"/>
      <c r="F691" s="54"/>
    </row>
    <row r="692" spans="4:6" ht="9">
      <c r="D692" s="54"/>
      <c r="E692" s="54"/>
      <c r="F692" s="54"/>
    </row>
    <row r="693" spans="4:6" ht="9">
      <c r="D693" s="54"/>
      <c r="E693" s="54"/>
      <c r="F693" s="54"/>
    </row>
    <row r="694" spans="4:6" ht="9">
      <c r="D694" s="54"/>
      <c r="E694" s="54"/>
      <c r="F694" s="54"/>
    </row>
    <row r="695" spans="4:6" ht="9">
      <c r="D695" s="54"/>
      <c r="E695" s="54"/>
      <c r="F695" s="54"/>
    </row>
    <row r="696" spans="4:6" ht="9">
      <c r="D696" s="54"/>
      <c r="E696" s="54"/>
      <c r="F696" s="54"/>
    </row>
    <row r="697" spans="4:6" ht="9">
      <c r="D697" s="54"/>
      <c r="E697" s="54"/>
      <c r="F697" s="54"/>
    </row>
    <row r="698" spans="4:6" ht="9">
      <c r="D698" s="54"/>
      <c r="E698" s="54"/>
      <c r="F698" s="54"/>
    </row>
    <row r="699" spans="4:6" ht="9">
      <c r="D699" s="54"/>
      <c r="E699" s="54"/>
      <c r="F699" s="54"/>
    </row>
    <row r="700" spans="4:6" ht="9">
      <c r="D700" s="54"/>
      <c r="E700" s="54"/>
      <c r="F700" s="54"/>
    </row>
    <row r="701" spans="4:6" ht="9">
      <c r="D701" s="54"/>
      <c r="E701" s="54"/>
      <c r="F701" s="54"/>
    </row>
    <row r="702" spans="4:6" ht="9">
      <c r="D702" s="54"/>
      <c r="E702" s="54"/>
      <c r="F702" s="54"/>
    </row>
    <row r="703" spans="4:6" ht="9">
      <c r="D703" s="54"/>
      <c r="E703" s="54"/>
      <c r="F703" s="54"/>
    </row>
    <row r="704" spans="4:6" ht="9">
      <c r="D704" s="54"/>
      <c r="E704" s="54"/>
      <c r="F704" s="54"/>
    </row>
    <row r="705" spans="4:6" ht="9">
      <c r="D705" s="54"/>
      <c r="E705" s="54"/>
      <c r="F705" s="54"/>
    </row>
    <row r="706" spans="4:6" ht="9">
      <c r="D706" s="54"/>
      <c r="E706" s="54"/>
      <c r="F706" s="54"/>
    </row>
    <row r="707" spans="4:6" ht="9">
      <c r="D707" s="54"/>
      <c r="E707" s="54"/>
      <c r="F707" s="54"/>
    </row>
    <row r="708" spans="4:6" ht="9">
      <c r="D708" s="54"/>
      <c r="E708" s="54"/>
      <c r="F708" s="54"/>
    </row>
    <row r="709" spans="4:6" ht="9">
      <c r="D709" s="54"/>
      <c r="E709" s="54"/>
      <c r="F709" s="54"/>
    </row>
    <row r="710" spans="4:6" ht="9">
      <c r="D710" s="54"/>
      <c r="E710" s="54"/>
      <c r="F710" s="54"/>
    </row>
    <row r="711" spans="4:6" ht="9">
      <c r="D711" s="54"/>
      <c r="E711" s="54"/>
      <c r="F711" s="54"/>
    </row>
    <row r="712" spans="4:6" ht="9">
      <c r="D712" s="54"/>
      <c r="E712" s="54"/>
      <c r="F712" s="54"/>
    </row>
    <row r="713" spans="4:6" ht="9">
      <c r="D713" s="54"/>
      <c r="E713" s="54"/>
      <c r="F713" s="54"/>
    </row>
    <row r="714" spans="4:6" ht="9">
      <c r="D714" s="54"/>
      <c r="E714" s="54"/>
      <c r="F714" s="54"/>
    </row>
    <row r="715" spans="4:6" ht="9">
      <c r="D715" s="54"/>
      <c r="E715" s="54"/>
      <c r="F715" s="54"/>
    </row>
    <row r="716" spans="4:6" ht="9">
      <c r="D716" s="54"/>
      <c r="E716" s="54"/>
      <c r="F716" s="54"/>
    </row>
    <row r="717" spans="4:6" ht="9">
      <c r="D717" s="54"/>
      <c r="E717" s="54"/>
      <c r="F717" s="54"/>
    </row>
    <row r="718" spans="4:6" ht="9">
      <c r="D718" s="54"/>
      <c r="E718" s="54"/>
      <c r="F718" s="54"/>
    </row>
    <row r="719" spans="4:6" ht="9">
      <c r="D719" s="54"/>
      <c r="E719" s="54"/>
      <c r="F719" s="54"/>
    </row>
    <row r="720" spans="4:6" ht="9">
      <c r="D720" s="54"/>
      <c r="E720" s="54"/>
      <c r="F720" s="54"/>
    </row>
    <row r="721" spans="4:6" ht="9">
      <c r="D721" s="54"/>
      <c r="E721" s="54"/>
      <c r="F721" s="54"/>
    </row>
    <row r="722" spans="4:6" ht="9">
      <c r="D722" s="54"/>
      <c r="E722" s="54"/>
      <c r="F722" s="54"/>
    </row>
    <row r="723" spans="4:6" ht="9">
      <c r="D723" s="54"/>
      <c r="E723" s="54"/>
      <c r="F723" s="54"/>
    </row>
    <row r="724" spans="4:6" ht="9">
      <c r="D724" s="54"/>
      <c r="E724" s="54"/>
      <c r="F724" s="54"/>
    </row>
    <row r="725" spans="4:6" ht="9">
      <c r="D725" s="54"/>
      <c r="E725" s="54"/>
      <c r="F725" s="54"/>
    </row>
    <row r="726" spans="4:6" ht="9">
      <c r="D726" s="54"/>
      <c r="E726" s="54"/>
      <c r="F726" s="54"/>
    </row>
    <row r="727" spans="4:6" ht="9">
      <c r="D727" s="54"/>
      <c r="E727" s="54"/>
      <c r="F727" s="54"/>
    </row>
    <row r="728" spans="4:6" ht="9">
      <c r="D728" s="54"/>
      <c r="E728" s="54"/>
      <c r="F728" s="54"/>
    </row>
    <row r="729" spans="4:6" ht="9">
      <c r="D729" s="54"/>
      <c r="E729" s="54"/>
      <c r="F729" s="54"/>
    </row>
    <row r="730" spans="4:6" ht="9">
      <c r="D730" s="54"/>
      <c r="E730" s="54"/>
      <c r="F730" s="54"/>
    </row>
    <row r="731" spans="4:6" ht="9">
      <c r="D731" s="54"/>
      <c r="E731" s="54"/>
      <c r="F731" s="54"/>
    </row>
    <row r="732" spans="4:6" ht="9">
      <c r="D732" s="54"/>
      <c r="E732" s="54"/>
      <c r="F732" s="54"/>
    </row>
    <row r="733" spans="4:6" ht="9">
      <c r="D733" s="54"/>
      <c r="E733" s="54"/>
      <c r="F733" s="54"/>
    </row>
    <row r="734" spans="4:6" ht="9">
      <c r="D734" s="54"/>
      <c r="E734" s="54"/>
      <c r="F734" s="54"/>
    </row>
    <row r="735" spans="4:6" ht="9">
      <c r="D735" s="54"/>
      <c r="E735" s="54"/>
      <c r="F735" s="54"/>
    </row>
    <row r="736" spans="4:6" ht="9">
      <c r="D736" s="54"/>
      <c r="E736" s="54"/>
      <c r="F736" s="54"/>
    </row>
    <row r="737" spans="4:6" ht="9">
      <c r="D737" s="54"/>
      <c r="E737" s="54"/>
      <c r="F737" s="54"/>
    </row>
    <row r="738" spans="4:6" ht="9">
      <c r="D738" s="54"/>
      <c r="E738" s="54"/>
      <c r="F738" s="54"/>
    </row>
    <row r="739" spans="4:6" ht="9">
      <c r="D739" s="54"/>
      <c r="E739" s="54"/>
      <c r="F739" s="54"/>
    </row>
    <row r="740" spans="4:6" ht="9">
      <c r="D740" s="54"/>
      <c r="E740" s="54"/>
      <c r="F740" s="54"/>
    </row>
    <row r="741" spans="4:6" ht="9">
      <c r="D741" s="54"/>
      <c r="E741" s="54"/>
      <c r="F741" s="54"/>
    </row>
    <row r="742" spans="4:6" ht="9">
      <c r="D742" s="54"/>
      <c r="E742" s="54"/>
      <c r="F742" s="54"/>
    </row>
    <row r="743" spans="4:6" ht="9">
      <c r="D743" s="54"/>
      <c r="E743" s="54"/>
      <c r="F743" s="54"/>
    </row>
    <row r="744" spans="4:6" ht="9">
      <c r="D744" s="54"/>
      <c r="E744" s="54"/>
      <c r="F744" s="54"/>
    </row>
    <row r="745" spans="4:6" ht="9">
      <c r="D745" s="54"/>
      <c r="E745" s="54"/>
      <c r="F745" s="54"/>
    </row>
    <row r="746" spans="4:6" ht="9">
      <c r="D746" s="54"/>
      <c r="E746" s="54"/>
      <c r="F746" s="54"/>
    </row>
    <row r="747" spans="4:6" ht="9">
      <c r="D747" s="54"/>
      <c r="E747" s="54"/>
      <c r="F747" s="54"/>
    </row>
    <row r="748" spans="4:6" ht="9">
      <c r="D748" s="54"/>
      <c r="E748" s="54"/>
      <c r="F748" s="54"/>
    </row>
    <row r="749" spans="4:6" ht="9">
      <c r="D749" s="54"/>
      <c r="E749" s="54"/>
      <c r="F749" s="54"/>
    </row>
    <row r="750" spans="4:6" ht="9">
      <c r="D750" s="54"/>
      <c r="E750" s="54"/>
      <c r="F750" s="54"/>
    </row>
    <row r="751" spans="4:6" ht="9">
      <c r="D751" s="54"/>
      <c r="E751" s="54"/>
      <c r="F751" s="54"/>
    </row>
    <row r="752" spans="4:6" ht="9">
      <c r="D752" s="54"/>
      <c r="E752" s="54"/>
      <c r="F752" s="54"/>
    </row>
    <row r="753" spans="4:6" ht="9">
      <c r="D753" s="54"/>
      <c r="E753" s="54"/>
      <c r="F753" s="54"/>
    </row>
    <row r="754" spans="4:6" ht="9">
      <c r="D754" s="54"/>
      <c r="E754" s="54"/>
      <c r="F754" s="54"/>
    </row>
    <row r="755" spans="4:6" ht="9">
      <c r="D755" s="54"/>
      <c r="E755" s="54"/>
      <c r="F755" s="54"/>
    </row>
    <row r="756" spans="4:6" ht="9">
      <c r="D756" s="54"/>
      <c r="E756" s="54"/>
      <c r="F756" s="54"/>
    </row>
    <row r="757" spans="4:6" ht="9">
      <c r="D757" s="54"/>
      <c r="E757" s="54"/>
      <c r="F757" s="54"/>
    </row>
    <row r="758" spans="4:6" ht="9">
      <c r="D758" s="54"/>
      <c r="E758" s="54"/>
      <c r="F758" s="54"/>
    </row>
    <row r="759" spans="4:6" ht="9">
      <c r="D759" s="54"/>
      <c r="E759" s="54"/>
      <c r="F759" s="54"/>
    </row>
    <row r="760" spans="4:6" ht="9">
      <c r="D760" s="54"/>
      <c r="E760" s="54"/>
      <c r="F760" s="54"/>
    </row>
    <row r="761" spans="4:6" ht="9">
      <c r="D761" s="54"/>
      <c r="E761" s="54"/>
      <c r="F761" s="54"/>
    </row>
    <row r="762" spans="4:6" ht="9">
      <c r="D762" s="54"/>
      <c r="E762" s="54"/>
      <c r="F762" s="54"/>
    </row>
    <row r="763" spans="4:6" ht="9">
      <c r="D763" s="54"/>
      <c r="E763" s="54"/>
      <c r="F763" s="54"/>
    </row>
  </sheetData>
  <sheetProtection password="9F76" sheet="1" formatCells="0" formatColumns="0" formatRows="0"/>
  <mergeCells count="404">
    <mergeCell ref="A146:A147"/>
    <mergeCell ref="B146:B147"/>
    <mergeCell ref="C146:C147"/>
    <mergeCell ref="E146:E147"/>
    <mergeCell ref="F146:F147"/>
    <mergeCell ref="A148:A149"/>
    <mergeCell ref="B148:B149"/>
    <mergeCell ref="C148:C149"/>
    <mergeCell ref="E148:E149"/>
    <mergeCell ref="F148:F149"/>
    <mergeCell ref="A144:A145"/>
    <mergeCell ref="B144:B145"/>
    <mergeCell ref="C144:C145"/>
    <mergeCell ref="E144:E145"/>
    <mergeCell ref="F144:F145"/>
    <mergeCell ref="A142:A143"/>
    <mergeCell ref="B142:B143"/>
    <mergeCell ref="A136:A137"/>
    <mergeCell ref="B136:B137"/>
    <mergeCell ref="C136:C137"/>
    <mergeCell ref="E136:E137"/>
    <mergeCell ref="F136:F137"/>
    <mergeCell ref="A122:A123"/>
    <mergeCell ref="B122:B123"/>
    <mergeCell ref="C122:C123"/>
    <mergeCell ref="E122:E123"/>
    <mergeCell ref="F122:F123"/>
    <mergeCell ref="C120:C121"/>
    <mergeCell ref="E120:E121"/>
    <mergeCell ref="F120:F121"/>
    <mergeCell ref="A108:A109"/>
    <mergeCell ref="B108:B109"/>
    <mergeCell ref="C108:C109"/>
    <mergeCell ref="E108:E109"/>
    <mergeCell ref="F108:F109"/>
    <mergeCell ref="C118:C119"/>
    <mergeCell ref="E118:E119"/>
    <mergeCell ref="A96:A97"/>
    <mergeCell ref="B96:B97"/>
    <mergeCell ref="C96:C97"/>
    <mergeCell ref="E96:E97"/>
    <mergeCell ref="F96:F97"/>
    <mergeCell ref="A98:A99"/>
    <mergeCell ref="B98:B99"/>
    <mergeCell ref="C98:C99"/>
    <mergeCell ref="E98:E99"/>
    <mergeCell ref="F98:F99"/>
    <mergeCell ref="E70:E71"/>
    <mergeCell ref="F70:F71"/>
    <mergeCell ref="A94:A95"/>
    <mergeCell ref="B94:B95"/>
    <mergeCell ref="C94:C95"/>
    <mergeCell ref="E94:E95"/>
    <mergeCell ref="F94:F95"/>
    <mergeCell ref="A88:A89"/>
    <mergeCell ref="B88:B89"/>
    <mergeCell ref="A90:A91"/>
    <mergeCell ref="E66:E67"/>
    <mergeCell ref="F66:F67"/>
    <mergeCell ref="A68:A69"/>
    <mergeCell ref="B68:B69"/>
    <mergeCell ref="C68:C69"/>
    <mergeCell ref="E68:E69"/>
    <mergeCell ref="F68:F69"/>
    <mergeCell ref="F100:F101"/>
    <mergeCell ref="A124:A125"/>
    <mergeCell ref="B124:B125"/>
    <mergeCell ref="C124:C125"/>
    <mergeCell ref="E124:E125"/>
    <mergeCell ref="F124:F125"/>
    <mergeCell ref="A100:A101"/>
    <mergeCell ref="B100:B101"/>
    <mergeCell ref="C100:C101"/>
    <mergeCell ref="E100:E101"/>
    <mergeCell ref="F160:F161"/>
    <mergeCell ref="A164:A165"/>
    <mergeCell ref="B164:B165"/>
    <mergeCell ref="C164:C165"/>
    <mergeCell ref="E164:E165"/>
    <mergeCell ref="F164:F165"/>
    <mergeCell ref="E162:E163"/>
    <mergeCell ref="F162:F163"/>
    <mergeCell ref="A162:A163"/>
    <mergeCell ref="B162:B163"/>
    <mergeCell ref="A160:A161"/>
    <mergeCell ref="B160:B161"/>
    <mergeCell ref="C160:C161"/>
    <mergeCell ref="E160:E161"/>
    <mergeCell ref="A156:A157"/>
    <mergeCell ref="B156:B157"/>
    <mergeCell ref="A158:A159"/>
    <mergeCell ref="B158:B159"/>
    <mergeCell ref="E158:E159"/>
    <mergeCell ref="A154:A155"/>
    <mergeCell ref="B154:B155"/>
    <mergeCell ref="A138:A139"/>
    <mergeCell ref="B138:B139"/>
    <mergeCell ref="A150:A151"/>
    <mergeCell ref="B150:B151"/>
    <mergeCell ref="A152:A153"/>
    <mergeCell ref="B152:B153"/>
    <mergeCell ref="A140:A141"/>
    <mergeCell ref="B140:B141"/>
    <mergeCell ref="A130:A131"/>
    <mergeCell ref="B130:B131"/>
    <mergeCell ref="A132:A133"/>
    <mergeCell ref="B132:B133"/>
    <mergeCell ref="A134:A135"/>
    <mergeCell ref="B134:B135"/>
    <mergeCell ref="A116:A117"/>
    <mergeCell ref="B116:B117"/>
    <mergeCell ref="A126:A127"/>
    <mergeCell ref="B126:B127"/>
    <mergeCell ref="A128:A129"/>
    <mergeCell ref="B128:B129"/>
    <mergeCell ref="A118:A119"/>
    <mergeCell ref="B118:B119"/>
    <mergeCell ref="A120:A121"/>
    <mergeCell ref="B120:B121"/>
    <mergeCell ref="A110:A111"/>
    <mergeCell ref="B110:B111"/>
    <mergeCell ref="A112:A113"/>
    <mergeCell ref="B112:B113"/>
    <mergeCell ref="A114:A115"/>
    <mergeCell ref="B114:B115"/>
    <mergeCell ref="A102:A103"/>
    <mergeCell ref="B102:B103"/>
    <mergeCell ref="A104:A105"/>
    <mergeCell ref="B104:B105"/>
    <mergeCell ref="A106:A107"/>
    <mergeCell ref="B106:B107"/>
    <mergeCell ref="B90:B91"/>
    <mergeCell ref="A92:A93"/>
    <mergeCell ref="B92:B93"/>
    <mergeCell ref="A82:A83"/>
    <mergeCell ref="B82:B83"/>
    <mergeCell ref="A84:A85"/>
    <mergeCell ref="B84:B85"/>
    <mergeCell ref="A86:A87"/>
    <mergeCell ref="B86:B87"/>
    <mergeCell ref="A80:A81"/>
    <mergeCell ref="B80:B81"/>
    <mergeCell ref="A76:A77"/>
    <mergeCell ref="B76:B77"/>
    <mergeCell ref="A78:A79"/>
    <mergeCell ref="B78:B79"/>
    <mergeCell ref="A64:A65"/>
    <mergeCell ref="B64:B65"/>
    <mergeCell ref="A72:A73"/>
    <mergeCell ref="B72:B73"/>
    <mergeCell ref="A74:A75"/>
    <mergeCell ref="B74:B75"/>
    <mergeCell ref="A66:A67"/>
    <mergeCell ref="B66:B67"/>
    <mergeCell ref="A70:A71"/>
    <mergeCell ref="B70:B71"/>
    <mergeCell ref="A58:A59"/>
    <mergeCell ref="B58:B59"/>
    <mergeCell ref="A60:A61"/>
    <mergeCell ref="B60:B61"/>
    <mergeCell ref="A62:A63"/>
    <mergeCell ref="B62:B63"/>
    <mergeCell ref="A52:A53"/>
    <mergeCell ref="B52:B53"/>
    <mergeCell ref="A54:A55"/>
    <mergeCell ref="B54:B55"/>
    <mergeCell ref="A56:A57"/>
    <mergeCell ref="B56:B57"/>
    <mergeCell ref="A46:A47"/>
    <mergeCell ref="B46:B47"/>
    <mergeCell ref="A48:A49"/>
    <mergeCell ref="B48:B49"/>
    <mergeCell ref="A50:A51"/>
    <mergeCell ref="B50:B51"/>
    <mergeCell ref="A40:A41"/>
    <mergeCell ref="B40:B41"/>
    <mergeCell ref="A42:A43"/>
    <mergeCell ref="B42:B43"/>
    <mergeCell ref="A44:A45"/>
    <mergeCell ref="B44:B45"/>
    <mergeCell ref="A34:A35"/>
    <mergeCell ref="B34:B35"/>
    <mergeCell ref="A36:A37"/>
    <mergeCell ref="B36:B37"/>
    <mergeCell ref="A38:A39"/>
    <mergeCell ref="B38:B39"/>
    <mergeCell ref="A28:A29"/>
    <mergeCell ref="B28:B29"/>
    <mergeCell ref="A30:A31"/>
    <mergeCell ref="B30:B31"/>
    <mergeCell ref="A32:A33"/>
    <mergeCell ref="B32:B33"/>
    <mergeCell ref="B20:B21"/>
    <mergeCell ref="A22:A23"/>
    <mergeCell ref="B22:B23"/>
    <mergeCell ref="A24:A25"/>
    <mergeCell ref="B24:B25"/>
    <mergeCell ref="A26:A27"/>
    <mergeCell ref="B26:B27"/>
    <mergeCell ref="C162:C163"/>
    <mergeCell ref="A14:A15"/>
    <mergeCell ref="C156:C157"/>
    <mergeCell ref="C158:C159"/>
    <mergeCell ref="C154:C155"/>
    <mergeCell ref="A18:A19"/>
    <mergeCell ref="B18:B19"/>
    <mergeCell ref="A20:A21"/>
    <mergeCell ref="C126:C127"/>
    <mergeCell ref="C128:C129"/>
    <mergeCell ref="A10:A11"/>
    <mergeCell ref="B10:B11"/>
    <mergeCell ref="A12:A13"/>
    <mergeCell ref="B12:B13"/>
    <mergeCell ref="B14:B15"/>
    <mergeCell ref="A16:A17"/>
    <mergeCell ref="B16:B17"/>
    <mergeCell ref="F158:F159"/>
    <mergeCell ref="E156:E157"/>
    <mergeCell ref="F156:F157"/>
    <mergeCell ref="E152:E153"/>
    <mergeCell ref="F152:F153"/>
    <mergeCell ref="E154:E155"/>
    <mergeCell ref="F154:F155"/>
    <mergeCell ref="E138:E139"/>
    <mergeCell ref="F138:F139"/>
    <mergeCell ref="E150:E151"/>
    <mergeCell ref="F150:F151"/>
    <mergeCell ref="E140:E141"/>
    <mergeCell ref="F140:F141"/>
    <mergeCell ref="E142:E143"/>
    <mergeCell ref="F142:F143"/>
    <mergeCell ref="E130:E131"/>
    <mergeCell ref="F130:F131"/>
    <mergeCell ref="E132:E133"/>
    <mergeCell ref="F132:F133"/>
    <mergeCell ref="E134:E135"/>
    <mergeCell ref="F134:F135"/>
    <mergeCell ref="E116:E117"/>
    <mergeCell ref="F116:F117"/>
    <mergeCell ref="E126:E127"/>
    <mergeCell ref="F126:F127"/>
    <mergeCell ref="E128:E129"/>
    <mergeCell ref="F128:F129"/>
    <mergeCell ref="F118:F119"/>
    <mergeCell ref="E110:E111"/>
    <mergeCell ref="F110:F111"/>
    <mergeCell ref="E112:E113"/>
    <mergeCell ref="F112:F113"/>
    <mergeCell ref="E114:E115"/>
    <mergeCell ref="F114:F115"/>
    <mergeCell ref="E102:E103"/>
    <mergeCell ref="F102:F103"/>
    <mergeCell ref="E104:E105"/>
    <mergeCell ref="F104:F105"/>
    <mergeCell ref="E106:E107"/>
    <mergeCell ref="F106:F107"/>
    <mergeCell ref="E88:E89"/>
    <mergeCell ref="F88:F89"/>
    <mergeCell ref="E90:E91"/>
    <mergeCell ref="F90:F91"/>
    <mergeCell ref="E92:E93"/>
    <mergeCell ref="F92:F93"/>
    <mergeCell ref="E82:E83"/>
    <mergeCell ref="F82:F83"/>
    <mergeCell ref="E84:E85"/>
    <mergeCell ref="F84:F85"/>
    <mergeCell ref="E86:E87"/>
    <mergeCell ref="F86:F87"/>
    <mergeCell ref="E72:E73"/>
    <mergeCell ref="F72:F73"/>
    <mergeCell ref="E74:E75"/>
    <mergeCell ref="F74:F75"/>
    <mergeCell ref="E80:E81"/>
    <mergeCell ref="F80:F81"/>
    <mergeCell ref="E76:E77"/>
    <mergeCell ref="F76:F77"/>
    <mergeCell ref="E78:E79"/>
    <mergeCell ref="F78:F79"/>
    <mergeCell ref="E60:E61"/>
    <mergeCell ref="F60:F61"/>
    <mergeCell ref="E62:E63"/>
    <mergeCell ref="F62:F63"/>
    <mergeCell ref="E64:E65"/>
    <mergeCell ref="F64:F65"/>
    <mergeCell ref="E54:E55"/>
    <mergeCell ref="F54:F55"/>
    <mergeCell ref="E56:E57"/>
    <mergeCell ref="F56:F57"/>
    <mergeCell ref="E58:E59"/>
    <mergeCell ref="F58:F59"/>
    <mergeCell ref="E46:E47"/>
    <mergeCell ref="F46:F47"/>
    <mergeCell ref="E48:E49"/>
    <mergeCell ref="F48:F49"/>
    <mergeCell ref="F50:F51"/>
    <mergeCell ref="E52:E53"/>
    <mergeCell ref="F52:F53"/>
    <mergeCell ref="E50:E51"/>
    <mergeCell ref="E40:E41"/>
    <mergeCell ref="F40:F41"/>
    <mergeCell ref="E42:E43"/>
    <mergeCell ref="F42:F43"/>
    <mergeCell ref="E44:E45"/>
    <mergeCell ref="F44:F45"/>
    <mergeCell ref="E32:E33"/>
    <mergeCell ref="F32:F33"/>
    <mergeCell ref="E34:E35"/>
    <mergeCell ref="F34:F35"/>
    <mergeCell ref="E30:E31"/>
    <mergeCell ref="F38:F39"/>
    <mergeCell ref="E36:E37"/>
    <mergeCell ref="F36:F37"/>
    <mergeCell ref="E38:E39"/>
    <mergeCell ref="F30:F31"/>
    <mergeCell ref="E24:E25"/>
    <mergeCell ref="F24:F25"/>
    <mergeCell ref="E26:E27"/>
    <mergeCell ref="F26:F27"/>
    <mergeCell ref="E28:E29"/>
    <mergeCell ref="F28:F29"/>
    <mergeCell ref="E18:E19"/>
    <mergeCell ref="F18:F19"/>
    <mergeCell ref="E20:E21"/>
    <mergeCell ref="F20:F21"/>
    <mergeCell ref="E22:E23"/>
    <mergeCell ref="F22:F23"/>
    <mergeCell ref="E16:E17"/>
    <mergeCell ref="F16:F17"/>
    <mergeCell ref="E10:E11"/>
    <mergeCell ref="F10:F11"/>
    <mergeCell ref="E12:E13"/>
    <mergeCell ref="F12:F13"/>
    <mergeCell ref="E14:E15"/>
    <mergeCell ref="F14:F15"/>
    <mergeCell ref="C130:C131"/>
    <mergeCell ref="C132:C133"/>
    <mergeCell ref="C134:C135"/>
    <mergeCell ref="C138:C139"/>
    <mergeCell ref="C150:C151"/>
    <mergeCell ref="C152:C153"/>
    <mergeCell ref="C140:C141"/>
    <mergeCell ref="C142:C143"/>
    <mergeCell ref="C104:C105"/>
    <mergeCell ref="C106:C107"/>
    <mergeCell ref="C110:C111"/>
    <mergeCell ref="C112:C113"/>
    <mergeCell ref="C114:C115"/>
    <mergeCell ref="C116:C117"/>
    <mergeCell ref="C84:C85"/>
    <mergeCell ref="C86:C87"/>
    <mergeCell ref="C88:C89"/>
    <mergeCell ref="C90:C91"/>
    <mergeCell ref="C92:C93"/>
    <mergeCell ref="C102:C103"/>
    <mergeCell ref="C78:C79"/>
    <mergeCell ref="C80:C81"/>
    <mergeCell ref="C82:C83"/>
    <mergeCell ref="C64:C65"/>
    <mergeCell ref="C72:C73"/>
    <mergeCell ref="C74:C75"/>
    <mergeCell ref="C76:C77"/>
    <mergeCell ref="C66:C67"/>
    <mergeCell ref="C70:C71"/>
    <mergeCell ref="C52:C53"/>
    <mergeCell ref="C54:C55"/>
    <mergeCell ref="C56:C57"/>
    <mergeCell ref="C58:C59"/>
    <mergeCell ref="C60:C61"/>
    <mergeCell ref="C62:C63"/>
    <mergeCell ref="C40:C41"/>
    <mergeCell ref="C42:C43"/>
    <mergeCell ref="C44:C45"/>
    <mergeCell ref="C46:C47"/>
    <mergeCell ref="C48:C49"/>
    <mergeCell ref="C50:C51"/>
    <mergeCell ref="C28:C29"/>
    <mergeCell ref="C30:C31"/>
    <mergeCell ref="C32:C33"/>
    <mergeCell ref="C34:C35"/>
    <mergeCell ref="C36:C37"/>
    <mergeCell ref="C38:C39"/>
    <mergeCell ref="C16:C17"/>
    <mergeCell ref="C18:C19"/>
    <mergeCell ref="C20:C21"/>
    <mergeCell ref="C22:C23"/>
    <mergeCell ref="C24:C25"/>
    <mergeCell ref="C26:C27"/>
    <mergeCell ref="C12:C13"/>
    <mergeCell ref="C14:C15"/>
    <mergeCell ref="A1:F1"/>
    <mergeCell ref="A4:B4"/>
    <mergeCell ref="C4:F4"/>
    <mergeCell ref="C10:C11"/>
    <mergeCell ref="D7:E7"/>
    <mergeCell ref="A5:B5"/>
    <mergeCell ref="A3:B3"/>
    <mergeCell ref="A7:A8"/>
    <mergeCell ref="A2:B2"/>
    <mergeCell ref="C2:F2"/>
    <mergeCell ref="B7:B8"/>
    <mergeCell ref="C7:C8"/>
    <mergeCell ref="C5:F5"/>
    <mergeCell ref="C3:F3"/>
    <mergeCell ref="F7:F8"/>
  </mergeCells>
  <printOptions/>
  <pageMargins left="0.1968503937007874" right="0.1968503937007874" top="0.7874015748031497" bottom="0.5905511811023623"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indexed="10"/>
  </sheetPr>
  <dimension ref="A1:G74"/>
  <sheetViews>
    <sheetView showGridLines="0" zoomScale="115" zoomScaleNormal="115" zoomScalePageLayoutView="0" workbookViewId="0" topLeftCell="A1">
      <pane ySplit="7" topLeftCell="A62" activePane="bottomLeft" state="frozen"/>
      <selection pane="topLeft" activeCell="A1" sqref="A1"/>
      <selection pane="bottomLeft" activeCell="E64" sqref="E64"/>
    </sheetView>
  </sheetViews>
  <sheetFormatPr defaultColWidth="9.140625" defaultRowHeight="12.75"/>
  <cols>
    <col min="1" max="1" width="5.00390625" style="47" customWidth="1"/>
    <col min="2" max="2" width="41.421875" style="55" customWidth="1"/>
    <col min="3" max="3" width="5.140625" style="53" bestFit="1" customWidth="1"/>
    <col min="4" max="4" width="16.421875" style="47" bestFit="1" customWidth="1"/>
    <col min="5" max="5" width="15.8515625" style="47" bestFit="1" customWidth="1"/>
    <col min="6" max="16384" width="9.140625" style="47" customWidth="1"/>
  </cols>
  <sheetData>
    <row r="1" spans="1:5" s="46" customFormat="1" ht="10.5" thickBot="1">
      <c r="A1" s="692" t="s">
        <v>132</v>
      </c>
      <c r="B1" s="692"/>
      <c r="C1" s="692"/>
      <c r="D1" s="692"/>
      <c r="E1" s="692"/>
    </row>
    <row r="2" spans="1:5" s="46" customFormat="1" ht="12.75">
      <c r="A2" s="722" t="s">
        <v>453</v>
      </c>
      <c r="B2" s="722"/>
      <c r="C2" s="724" t="s">
        <v>820</v>
      </c>
      <c r="D2" s="725"/>
      <c r="E2" s="726"/>
    </row>
    <row r="3" spans="1:7" ht="12.75">
      <c r="A3" s="722" t="s">
        <v>454</v>
      </c>
      <c r="B3" s="722"/>
      <c r="C3" s="724" t="s">
        <v>821</v>
      </c>
      <c r="D3" s="725"/>
      <c r="E3" s="726"/>
      <c r="F3" s="79"/>
      <c r="G3" s="79"/>
    </row>
    <row r="4" spans="1:5" ht="15">
      <c r="A4" s="722" t="s">
        <v>536</v>
      </c>
      <c r="B4" s="722"/>
      <c r="C4" s="619" t="str">
        <f>IF(ISBLANK(Ročná_správa!B12),"  ",Ročná_správa!B12)</f>
        <v>Hotel Flóra, a. s.</v>
      </c>
      <c r="D4" s="620"/>
      <c r="E4" s="621"/>
    </row>
    <row r="5" spans="1:5" ht="15">
      <c r="A5" s="722" t="s">
        <v>415</v>
      </c>
      <c r="B5" s="723"/>
      <c r="C5" s="619" t="str">
        <f>IF(ISBLANK(Ročná_správa!E6),"  ",Ročná_správa!E6)</f>
        <v>31 420 664</v>
      </c>
      <c r="D5" s="620"/>
      <c r="E5" s="621"/>
    </row>
    <row r="7" spans="1:5" ht="28.5">
      <c r="A7" s="56" t="s">
        <v>335</v>
      </c>
      <c r="B7" s="56" t="s">
        <v>366</v>
      </c>
      <c r="C7" s="57" t="s">
        <v>344</v>
      </c>
      <c r="D7" s="56" t="s">
        <v>437</v>
      </c>
      <c r="E7" s="56" t="s">
        <v>430</v>
      </c>
    </row>
    <row r="8" spans="1:5" ht="9">
      <c r="A8" s="58"/>
      <c r="B8" s="148" t="s">
        <v>363</v>
      </c>
      <c r="C8" s="145" t="s">
        <v>644</v>
      </c>
      <c r="D8" s="234">
        <f>D9+D30+D70</f>
        <v>2376225</v>
      </c>
      <c r="E8" s="249">
        <f>E9+E30+E70</f>
        <v>2402626</v>
      </c>
    </row>
    <row r="9" spans="1:5" ht="9">
      <c r="A9" s="58" t="s">
        <v>438</v>
      </c>
      <c r="B9" s="59" t="s">
        <v>364</v>
      </c>
      <c r="C9" s="60" t="s">
        <v>645</v>
      </c>
      <c r="D9" s="234">
        <f>D10+D14+D15+D16+D19+D22+D26+D29</f>
        <v>1856778</v>
      </c>
      <c r="E9" s="249">
        <f>E10+E14+E15+E16+E19+E22+E26+E29</f>
        <v>1883061</v>
      </c>
    </row>
    <row r="10" spans="1:5" ht="9">
      <c r="A10" s="58" t="s">
        <v>457</v>
      </c>
      <c r="B10" s="59" t="s">
        <v>794</v>
      </c>
      <c r="C10" s="60" t="s">
        <v>646</v>
      </c>
      <c r="D10" s="234">
        <f>SUM(D11:D13)</f>
        <v>1377176</v>
      </c>
      <c r="E10" s="234">
        <f>SUM(E11:E13)</f>
        <v>1391748</v>
      </c>
    </row>
    <row r="11" spans="1:5" ht="9">
      <c r="A11" s="149" t="s">
        <v>207</v>
      </c>
      <c r="B11" s="61" t="s">
        <v>348</v>
      </c>
      <c r="C11" s="52" t="s">
        <v>647</v>
      </c>
      <c r="D11" s="83">
        <v>1391748</v>
      </c>
      <c r="E11" s="83">
        <v>1391748</v>
      </c>
    </row>
    <row r="12" spans="1:5" ht="9">
      <c r="A12" s="150" t="s">
        <v>345</v>
      </c>
      <c r="B12" s="61" t="s">
        <v>349</v>
      </c>
      <c r="C12" s="52" t="s">
        <v>648</v>
      </c>
      <c r="D12" s="83">
        <v>-14572</v>
      </c>
      <c r="E12" s="83"/>
    </row>
    <row r="13" spans="1:5" ht="9">
      <c r="A13" s="150" t="s">
        <v>450</v>
      </c>
      <c r="B13" s="61" t="s">
        <v>130</v>
      </c>
      <c r="C13" s="52" t="s">
        <v>649</v>
      </c>
      <c r="D13" s="83"/>
      <c r="E13" s="83"/>
    </row>
    <row r="14" spans="1:5" s="231" customFormat="1" ht="9">
      <c r="A14" s="229" t="s">
        <v>459</v>
      </c>
      <c r="B14" s="148" t="s">
        <v>350</v>
      </c>
      <c r="C14" s="145" t="s">
        <v>650</v>
      </c>
      <c r="D14" s="230"/>
      <c r="E14" s="230"/>
    </row>
    <row r="15" spans="1:5" s="231" customFormat="1" ht="9">
      <c r="A15" s="229" t="s">
        <v>460</v>
      </c>
      <c r="B15" s="148" t="s">
        <v>493</v>
      </c>
      <c r="C15" s="145" t="s">
        <v>651</v>
      </c>
      <c r="D15" s="230">
        <v>308591</v>
      </c>
      <c r="E15" s="230">
        <v>308591</v>
      </c>
    </row>
    <row r="16" spans="1:5" ht="9">
      <c r="A16" s="58" t="s">
        <v>461</v>
      </c>
      <c r="B16" s="59" t="s">
        <v>652</v>
      </c>
      <c r="C16" s="60" t="s">
        <v>653</v>
      </c>
      <c r="D16" s="234">
        <f>SUM(D17+D18)</f>
        <v>47980</v>
      </c>
      <c r="E16" s="234">
        <f>SUM(E17+E18)</f>
        <v>41695</v>
      </c>
    </row>
    <row r="17" spans="1:5" ht="9.75" customHeight="1">
      <c r="A17" s="150" t="s">
        <v>655</v>
      </c>
      <c r="B17" s="61" t="s">
        <v>656</v>
      </c>
      <c r="C17" s="52" t="s">
        <v>654</v>
      </c>
      <c r="D17" s="83">
        <v>62552</v>
      </c>
      <c r="E17" s="83">
        <v>41695</v>
      </c>
    </row>
    <row r="18" spans="1:5" ht="9.75" customHeight="1">
      <c r="A18" s="150" t="s">
        <v>345</v>
      </c>
      <c r="B18" s="61" t="s">
        <v>658</v>
      </c>
      <c r="C18" s="52" t="s">
        <v>657</v>
      </c>
      <c r="D18" s="83">
        <v>-14572</v>
      </c>
      <c r="E18" s="83"/>
    </row>
    <row r="19" spans="1:5" ht="9.75" customHeight="1">
      <c r="A19" s="58" t="s">
        <v>462</v>
      </c>
      <c r="B19" s="59" t="s">
        <v>659</v>
      </c>
      <c r="C19" s="60" t="s">
        <v>660</v>
      </c>
      <c r="D19" s="234">
        <f>SUM(D20+D21)</f>
        <v>0</v>
      </c>
      <c r="E19" s="234">
        <f>SUM(E20+E21)</f>
        <v>0</v>
      </c>
    </row>
    <row r="20" spans="1:5" ht="9.75" customHeight="1">
      <c r="A20" s="150" t="s">
        <v>662</v>
      </c>
      <c r="B20" s="61" t="s">
        <v>661</v>
      </c>
      <c r="C20" s="52" t="s">
        <v>663</v>
      </c>
      <c r="D20" s="83"/>
      <c r="E20" s="83"/>
    </row>
    <row r="21" spans="1:5" ht="9.75" customHeight="1">
      <c r="A21" s="150" t="s">
        <v>345</v>
      </c>
      <c r="B21" s="61" t="s">
        <v>664</v>
      </c>
      <c r="C21" s="52" t="s">
        <v>665</v>
      </c>
      <c r="D21" s="83"/>
      <c r="E21" s="83"/>
    </row>
    <row r="22" spans="1:5" ht="9.75" customHeight="1">
      <c r="A22" s="58" t="s">
        <v>667</v>
      </c>
      <c r="B22" s="59" t="s">
        <v>666</v>
      </c>
      <c r="C22" s="60" t="s">
        <v>668</v>
      </c>
      <c r="D22" s="234">
        <f>SUM(D23+D24+D25)</f>
        <v>0</v>
      </c>
      <c r="E22" s="234">
        <f>SUM(E23+E24+E25)</f>
        <v>0</v>
      </c>
    </row>
    <row r="23" spans="1:5" ht="9">
      <c r="A23" s="150" t="s">
        <v>670</v>
      </c>
      <c r="B23" s="61" t="s">
        <v>351</v>
      </c>
      <c r="C23" s="52" t="s">
        <v>669</v>
      </c>
      <c r="D23" s="83"/>
      <c r="E23" s="83"/>
    </row>
    <row r="24" spans="1:5" ht="9">
      <c r="A24" s="150" t="s">
        <v>345</v>
      </c>
      <c r="B24" s="61" t="s">
        <v>353</v>
      </c>
      <c r="C24" s="52" t="s">
        <v>671</v>
      </c>
      <c r="D24" s="83"/>
      <c r="E24" s="83"/>
    </row>
    <row r="25" spans="1:5" ht="9">
      <c r="A25" s="150" t="s">
        <v>450</v>
      </c>
      <c r="B25" s="61" t="s">
        <v>592</v>
      </c>
      <c r="C25" s="52" t="s">
        <v>672</v>
      </c>
      <c r="D25" s="83"/>
      <c r="E25" s="83"/>
    </row>
    <row r="26" spans="1:5" ht="9">
      <c r="A26" s="58" t="s">
        <v>674</v>
      </c>
      <c r="B26" s="59" t="s">
        <v>494</v>
      </c>
      <c r="C26" s="60" t="s">
        <v>673</v>
      </c>
      <c r="D26" s="234">
        <f>SUM(D27+D28)</f>
        <v>134743</v>
      </c>
      <c r="E26" s="234">
        <f>SUM(E27+E28)</f>
        <v>78181</v>
      </c>
    </row>
    <row r="27" spans="1:5" ht="9">
      <c r="A27" s="149" t="s">
        <v>675</v>
      </c>
      <c r="B27" s="61" t="s">
        <v>354</v>
      </c>
      <c r="C27" s="52" t="s">
        <v>676</v>
      </c>
      <c r="D27" s="83">
        <v>134743</v>
      </c>
      <c r="E27" s="83">
        <v>78181</v>
      </c>
    </row>
    <row r="28" spans="1:5" ht="9">
      <c r="A28" s="150" t="s">
        <v>345</v>
      </c>
      <c r="B28" s="61" t="s">
        <v>355</v>
      </c>
      <c r="C28" s="52" t="s">
        <v>677</v>
      </c>
      <c r="D28" s="83"/>
      <c r="E28" s="83"/>
    </row>
    <row r="29" spans="1:5" ht="9">
      <c r="A29" s="58" t="s">
        <v>678</v>
      </c>
      <c r="B29" s="59" t="s">
        <v>133</v>
      </c>
      <c r="C29" s="60" t="s">
        <v>465</v>
      </c>
      <c r="D29" s="234">
        <f>'P2Súvaha- aktíva'!E10-(D10+D14+D15+D16+D19+D22+D26+D30+D70)</f>
        <v>-11712</v>
      </c>
      <c r="E29" s="234">
        <f>'P2Súvaha- aktíva'!F10-(E10+E14+E15+E16+E19+E22+E26+E30+E70)</f>
        <v>62846</v>
      </c>
    </row>
    <row r="30" spans="1:5" ht="9">
      <c r="A30" s="58" t="s">
        <v>439</v>
      </c>
      <c r="B30" s="59" t="s">
        <v>365</v>
      </c>
      <c r="C30" s="60" t="s">
        <v>466</v>
      </c>
      <c r="D30" s="234">
        <f>D31+D47+D50+D51+D65+D68+D69</f>
        <v>514927</v>
      </c>
      <c r="E30" s="234">
        <f>E31+E47+E50+E51+E65+E68+E69</f>
        <v>489196</v>
      </c>
    </row>
    <row r="31" spans="1:7" ht="9">
      <c r="A31" s="58" t="s">
        <v>440</v>
      </c>
      <c r="B31" s="59" t="s">
        <v>795</v>
      </c>
      <c r="C31" s="60" t="s">
        <v>467</v>
      </c>
      <c r="D31" s="234">
        <f>SUM(D32+D36+D37+D38+D39+D40+D41+D42+D43+D44+D45+D46)</f>
        <v>396653</v>
      </c>
      <c r="E31" s="234">
        <f>SUM(E32+E36+E37+E38+E39+E40+E41+E42+E43+E44+E45+E46)</f>
        <v>215209</v>
      </c>
      <c r="G31" s="146"/>
    </row>
    <row r="32" spans="1:5" ht="9">
      <c r="A32" s="58" t="s">
        <v>201</v>
      </c>
      <c r="B32" s="59" t="s">
        <v>765</v>
      </c>
      <c r="C32" s="60" t="s">
        <v>468</v>
      </c>
      <c r="D32" s="234">
        <f>SUM(C33:C35)</f>
        <v>0</v>
      </c>
      <c r="E32" s="234">
        <f>SUM(D33:D35)</f>
        <v>0</v>
      </c>
    </row>
    <row r="33" spans="1:5" ht="9">
      <c r="A33" s="150" t="s">
        <v>603</v>
      </c>
      <c r="B33" s="61" t="s">
        <v>679</v>
      </c>
      <c r="C33" s="52" t="s">
        <v>469</v>
      </c>
      <c r="D33" s="83"/>
      <c r="E33" s="83"/>
    </row>
    <row r="34" spans="1:5" ht="18.75">
      <c r="A34" s="150" t="s">
        <v>616</v>
      </c>
      <c r="B34" s="61" t="s">
        <v>680</v>
      </c>
      <c r="C34" s="52" t="s">
        <v>470</v>
      </c>
      <c r="D34" s="83"/>
      <c r="E34" s="83"/>
    </row>
    <row r="35" spans="1:5" ht="9">
      <c r="A35" s="150" t="s">
        <v>617</v>
      </c>
      <c r="B35" s="61" t="s">
        <v>681</v>
      </c>
      <c r="C35" s="52" t="s">
        <v>471</v>
      </c>
      <c r="D35" s="83"/>
      <c r="E35" s="83"/>
    </row>
    <row r="36" spans="1:5" ht="9">
      <c r="A36" s="150" t="s">
        <v>345</v>
      </c>
      <c r="B36" s="61" t="s">
        <v>193</v>
      </c>
      <c r="C36" s="52" t="s">
        <v>472</v>
      </c>
      <c r="D36" s="83"/>
      <c r="E36" s="83"/>
    </row>
    <row r="37" spans="1:5" ht="9">
      <c r="A37" s="150" t="s">
        <v>450</v>
      </c>
      <c r="B37" s="61" t="s">
        <v>682</v>
      </c>
      <c r="C37" s="52" t="s">
        <v>473</v>
      </c>
      <c r="D37" s="83">
        <v>150000</v>
      </c>
      <c r="E37" s="83"/>
    </row>
    <row r="38" spans="1:5" ht="18.75">
      <c r="A38" s="150" t="s">
        <v>451</v>
      </c>
      <c r="B38" s="61" t="s">
        <v>683</v>
      </c>
      <c r="C38" s="52" t="s">
        <v>474</v>
      </c>
      <c r="D38" s="83"/>
      <c r="E38" s="83"/>
    </row>
    <row r="39" spans="1:5" ht="9">
      <c r="A39" s="150" t="s">
        <v>452</v>
      </c>
      <c r="B39" s="61" t="s">
        <v>497</v>
      </c>
      <c r="C39" s="52" t="s">
        <v>475</v>
      </c>
      <c r="D39" s="83"/>
      <c r="E39" s="83"/>
    </row>
    <row r="40" spans="1:7" ht="9">
      <c r="A40" s="150" t="s">
        <v>447</v>
      </c>
      <c r="B40" s="61" t="s">
        <v>356</v>
      </c>
      <c r="C40" s="52" t="s">
        <v>476</v>
      </c>
      <c r="D40" s="83"/>
      <c r="E40" s="83"/>
      <c r="G40" s="146"/>
    </row>
    <row r="41" spans="1:5" ht="9">
      <c r="A41" s="150" t="s">
        <v>448</v>
      </c>
      <c r="B41" s="61" t="s">
        <v>495</v>
      </c>
      <c r="C41" s="52" t="s">
        <v>478</v>
      </c>
      <c r="D41" s="83"/>
      <c r="E41" s="83"/>
    </row>
    <row r="42" spans="1:5" ht="9">
      <c r="A42" s="150" t="s">
        <v>346</v>
      </c>
      <c r="B42" s="61" t="s">
        <v>496</v>
      </c>
      <c r="C42" s="52" t="s">
        <v>479</v>
      </c>
      <c r="D42" s="83"/>
      <c r="E42" s="83"/>
    </row>
    <row r="43" spans="1:5" ht="9">
      <c r="A43" s="150" t="s">
        <v>347</v>
      </c>
      <c r="B43" s="61" t="s">
        <v>357</v>
      </c>
      <c r="C43" s="52" t="s">
        <v>480</v>
      </c>
      <c r="D43" s="83">
        <v>17761</v>
      </c>
      <c r="E43" s="83">
        <v>18614</v>
      </c>
    </row>
    <row r="44" spans="1:5" ht="9">
      <c r="A44" s="150" t="s">
        <v>367</v>
      </c>
      <c r="B44" s="61" t="s">
        <v>684</v>
      </c>
      <c r="C44" s="52" t="s">
        <v>481</v>
      </c>
      <c r="D44" s="83"/>
      <c r="E44" s="83"/>
    </row>
    <row r="45" spans="1:5" ht="9">
      <c r="A45" s="150" t="s">
        <v>206</v>
      </c>
      <c r="B45" s="61" t="s">
        <v>685</v>
      </c>
      <c r="C45" s="52" t="s">
        <v>134</v>
      </c>
      <c r="D45" s="83"/>
      <c r="E45" s="83"/>
    </row>
    <row r="46" spans="1:5" ht="9">
      <c r="A46" s="150" t="s">
        <v>686</v>
      </c>
      <c r="B46" s="61" t="s">
        <v>358</v>
      </c>
      <c r="C46" s="52" t="s">
        <v>482</v>
      </c>
      <c r="D46" s="83">
        <v>228892</v>
      </c>
      <c r="E46" s="83">
        <v>196595</v>
      </c>
    </row>
    <row r="47" spans="1:5" ht="9">
      <c r="A47" s="58" t="s">
        <v>464</v>
      </c>
      <c r="B47" s="59" t="s">
        <v>687</v>
      </c>
      <c r="C47" s="60" t="s">
        <v>483</v>
      </c>
      <c r="D47" s="234">
        <f>D48+D49</f>
        <v>0</v>
      </c>
      <c r="E47" s="234">
        <f>E48+E49</f>
        <v>35223</v>
      </c>
    </row>
    <row r="48" spans="1:5" ht="9">
      <c r="A48" s="149" t="s">
        <v>202</v>
      </c>
      <c r="B48" s="61" t="s">
        <v>688</v>
      </c>
      <c r="C48" s="52" t="s">
        <v>203</v>
      </c>
      <c r="D48" s="83"/>
      <c r="E48" s="83"/>
    </row>
    <row r="49" spans="1:5" ht="9">
      <c r="A49" s="149" t="s">
        <v>345</v>
      </c>
      <c r="B49" s="61" t="s">
        <v>689</v>
      </c>
      <c r="C49" s="52" t="s">
        <v>140</v>
      </c>
      <c r="D49" s="83"/>
      <c r="E49" s="83">
        <v>35223</v>
      </c>
    </row>
    <row r="50" spans="1:5" ht="9">
      <c r="A50" s="58" t="s">
        <v>446</v>
      </c>
      <c r="B50" s="59" t="s">
        <v>691</v>
      </c>
      <c r="C50" s="60" t="s">
        <v>690</v>
      </c>
      <c r="D50" s="83"/>
      <c r="E50" s="83"/>
    </row>
    <row r="51" spans="1:5" ht="9">
      <c r="A51" s="58" t="s">
        <v>477</v>
      </c>
      <c r="B51" s="59" t="s">
        <v>197</v>
      </c>
      <c r="C51" s="60" t="s">
        <v>142</v>
      </c>
      <c r="D51" s="234">
        <f>D52+D56+D57+D58+D59+D60+D61+D62+D63+D64</f>
        <v>88738</v>
      </c>
      <c r="E51" s="234">
        <f>E52+E56+E57+E58+E59+E60+E61+E62+E63+E64</f>
        <v>123999</v>
      </c>
    </row>
    <row r="52" spans="1:5" ht="9">
      <c r="A52" s="58" t="s">
        <v>123</v>
      </c>
      <c r="B52" s="59" t="s">
        <v>692</v>
      </c>
      <c r="C52" s="60" t="s">
        <v>141</v>
      </c>
      <c r="D52" s="234">
        <f>D53+D54+D55</f>
        <v>20062</v>
      </c>
      <c r="E52" s="234">
        <f>E53+E54+E55</f>
        <v>26268</v>
      </c>
    </row>
    <row r="53" spans="1:5" ht="9">
      <c r="A53" s="150" t="s">
        <v>603</v>
      </c>
      <c r="B53" s="61" t="s">
        <v>679</v>
      </c>
      <c r="C53" s="52" t="s">
        <v>204</v>
      </c>
      <c r="D53" s="83"/>
      <c r="E53" s="83"/>
    </row>
    <row r="54" spans="1:5" ht="18.75">
      <c r="A54" s="150" t="s">
        <v>616</v>
      </c>
      <c r="B54" s="61" t="s">
        <v>680</v>
      </c>
      <c r="C54" s="52" t="s">
        <v>205</v>
      </c>
      <c r="D54" s="83"/>
      <c r="E54" s="83"/>
    </row>
    <row r="55" spans="1:5" ht="9">
      <c r="A55" s="150" t="s">
        <v>617</v>
      </c>
      <c r="B55" s="61" t="s">
        <v>681</v>
      </c>
      <c r="C55" s="52" t="s">
        <v>693</v>
      </c>
      <c r="D55" s="83">
        <v>20062</v>
      </c>
      <c r="E55" s="83">
        <v>26268</v>
      </c>
    </row>
    <row r="56" spans="1:5" ht="9">
      <c r="A56" s="150" t="s">
        <v>345</v>
      </c>
      <c r="B56" s="61" t="s">
        <v>193</v>
      </c>
      <c r="C56" s="52" t="s">
        <v>694</v>
      </c>
      <c r="D56" s="83"/>
      <c r="E56" s="83"/>
    </row>
    <row r="57" spans="1:5" ht="9">
      <c r="A57" s="150" t="s">
        <v>450</v>
      </c>
      <c r="B57" s="61" t="s">
        <v>682</v>
      </c>
      <c r="C57" s="52" t="s">
        <v>695</v>
      </c>
      <c r="D57" s="83"/>
      <c r="E57" s="83">
        <v>15045</v>
      </c>
    </row>
    <row r="58" spans="1:5" ht="18.75">
      <c r="A58" s="150" t="s">
        <v>451</v>
      </c>
      <c r="B58" s="61" t="s">
        <v>683</v>
      </c>
      <c r="C58" s="52" t="s">
        <v>696</v>
      </c>
      <c r="D58" s="83"/>
      <c r="E58" s="83"/>
    </row>
    <row r="59" spans="1:5" ht="9">
      <c r="A59" s="150" t="s">
        <v>452</v>
      </c>
      <c r="B59" s="61" t="s">
        <v>359</v>
      </c>
      <c r="C59" s="52" t="s">
        <v>697</v>
      </c>
      <c r="D59" s="83"/>
      <c r="E59" s="83"/>
    </row>
    <row r="60" spans="1:5" ht="9">
      <c r="A60" s="150" t="s">
        <v>447</v>
      </c>
      <c r="B60" s="61" t="s">
        <v>360</v>
      </c>
      <c r="C60" s="52" t="s">
        <v>698</v>
      </c>
      <c r="D60" s="83">
        <v>22839</v>
      </c>
      <c r="E60" s="83">
        <v>33361</v>
      </c>
    </row>
    <row r="61" spans="1:5" ht="9">
      <c r="A61" s="150" t="s">
        <v>448</v>
      </c>
      <c r="B61" s="61" t="s">
        <v>0</v>
      </c>
      <c r="C61" s="52" t="s">
        <v>699</v>
      </c>
      <c r="D61" s="83">
        <v>42754</v>
      </c>
      <c r="E61" s="83">
        <v>22031</v>
      </c>
    </row>
    <row r="62" spans="1:5" ht="9">
      <c r="A62" s="150" t="s">
        <v>346</v>
      </c>
      <c r="B62" s="61" t="s">
        <v>361</v>
      </c>
      <c r="C62" s="52" t="s">
        <v>700</v>
      </c>
      <c r="D62" s="83">
        <v>3083</v>
      </c>
      <c r="E62" s="83">
        <v>22433</v>
      </c>
    </row>
    <row r="63" spans="1:5" ht="9">
      <c r="A63" s="150" t="s">
        <v>347</v>
      </c>
      <c r="B63" s="61" t="s">
        <v>701</v>
      </c>
      <c r="C63" s="52" t="s">
        <v>702</v>
      </c>
      <c r="D63" s="83"/>
      <c r="E63" s="83"/>
    </row>
    <row r="64" spans="1:5" ht="9">
      <c r="A64" s="150" t="s">
        <v>367</v>
      </c>
      <c r="B64" s="61" t="s">
        <v>703</v>
      </c>
      <c r="C64" s="52" t="s">
        <v>704</v>
      </c>
      <c r="D64" s="83"/>
      <c r="E64" s="83">
        <v>4861</v>
      </c>
    </row>
    <row r="65" spans="1:5" ht="9">
      <c r="A65" s="58" t="s">
        <v>636</v>
      </c>
      <c r="B65" s="59" t="s">
        <v>705</v>
      </c>
      <c r="C65" s="60" t="s">
        <v>706</v>
      </c>
      <c r="D65" s="234">
        <f>SUM(D66+D67)</f>
        <v>29536</v>
      </c>
      <c r="E65" s="234">
        <f>SUM(E66+E67)</f>
        <v>114765</v>
      </c>
    </row>
    <row r="66" spans="1:5" ht="9">
      <c r="A66" s="149" t="s">
        <v>135</v>
      </c>
      <c r="B66" s="61" t="s">
        <v>688</v>
      </c>
      <c r="C66" s="52" t="s">
        <v>707</v>
      </c>
      <c r="D66" s="83">
        <v>18242</v>
      </c>
      <c r="E66" s="83">
        <v>35689</v>
      </c>
    </row>
    <row r="67" spans="1:5" ht="9">
      <c r="A67" s="150" t="s">
        <v>345</v>
      </c>
      <c r="B67" s="61" t="s">
        <v>689</v>
      </c>
      <c r="C67" s="52" t="s">
        <v>708</v>
      </c>
      <c r="D67" s="83">
        <v>11294</v>
      </c>
      <c r="E67" s="83">
        <v>79076</v>
      </c>
    </row>
    <row r="68" spans="1:5" ht="9">
      <c r="A68" s="58" t="s">
        <v>709</v>
      </c>
      <c r="B68" s="59" t="s">
        <v>362</v>
      </c>
      <c r="C68" s="60" t="s">
        <v>710</v>
      </c>
      <c r="D68" s="83"/>
      <c r="E68" s="83"/>
    </row>
    <row r="69" spans="1:5" ht="9">
      <c r="A69" s="58" t="s">
        <v>711</v>
      </c>
      <c r="B69" s="59" t="s">
        <v>498</v>
      </c>
      <c r="C69" s="60" t="s">
        <v>712</v>
      </c>
      <c r="D69" s="83"/>
      <c r="E69" s="83"/>
    </row>
    <row r="70" spans="1:5" ht="9">
      <c r="A70" s="58" t="s">
        <v>449</v>
      </c>
      <c r="B70" s="59" t="s">
        <v>196</v>
      </c>
      <c r="C70" s="62">
        <v>141</v>
      </c>
      <c r="D70" s="234">
        <f>SUM(D71:D74)</f>
        <v>4520</v>
      </c>
      <c r="E70" s="234">
        <f>SUM(E71:E74)</f>
        <v>30369</v>
      </c>
    </row>
    <row r="71" spans="1:5" ht="9">
      <c r="A71" s="149" t="s">
        <v>208</v>
      </c>
      <c r="B71" s="61" t="s">
        <v>136</v>
      </c>
      <c r="C71" s="52" t="s">
        <v>713</v>
      </c>
      <c r="D71" s="83"/>
      <c r="E71" s="83"/>
    </row>
    <row r="72" spans="1:5" ht="9">
      <c r="A72" s="72" t="s">
        <v>345</v>
      </c>
      <c r="B72" s="61" t="s">
        <v>137</v>
      </c>
      <c r="C72" s="52" t="s">
        <v>714</v>
      </c>
      <c r="D72" s="83">
        <v>344</v>
      </c>
      <c r="E72" s="83">
        <v>2536</v>
      </c>
    </row>
    <row r="73" spans="1:5" ht="9">
      <c r="A73" s="72" t="s">
        <v>450</v>
      </c>
      <c r="B73" s="61" t="s">
        <v>138</v>
      </c>
      <c r="C73" s="52" t="s">
        <v>715</v>
      </c>
      <c r="D73" s="83">
        <v>3692</v>
      </c>
      <c r="E73" s="83">
        <v>4176</v>
      </c>
    </row>
    <row r="74" spans="1:5" ht="9">
      <c r="A74" s="72" t="s">
        <v>451</v>
      </c>
      <c r="B74" s="61" t="s">
        <v>139</v>
      </c>
      <c r="C74" s="52" t="s">
        <v>716</v>
      </c>
      <c r="D74" s="83">
        <v>484</v>
      </c>
      <c r="E74" s="83">
        <v>23657</v>
      </c>
    </row>
  </sheetData>
  <sheetProtection password="9F76" sheet="1" formatCells="0" formatColumns="0" formatRows="0"/>
  <mergeCells count="9">
    <mergeCell ref="A1:E1"/>
    <mergeCell ref="A4:B4"/>
    <mergeCell ref="C4:E4"/>
    <mergeCell ref="A5:B5"/>
    <mergeCell ref="C5:E5"/>
    <mergeCell ref="A2:B2"/>
    <mergeCell ref="C2:E2"/>
    <mergeCell ref="A3:B3"/>
    <mergeCell ref="C3:E3"/>
  </mergeCells>
  <printOptions/>
  <pageMargins left="0.1968503937007874" right="0.1968503937007874" top="0.984251968503937" bottom="0.984251968503937" header="0.5118110236220472" footer="0.5118110236220472"/>
  <pageSetup horizontalDpi="204" verticalDpi="204" orientation="portrait" paperSize="9" r:id="rId1"/>
</worksheet>
</file>

<file path=xl/worksheets/sheet5.xml><?xml version="1.0" encoding="utf-8"?>
<worksheet xmlns="http://schemas.openxmlformats.org/spreadsheetml/2006/main" xmlns:r="http://schemas.openxmlformats.org/officeDocument/2006/relationships">
  <sheetPr>
    <tabColor indexed="10"/>
  </sheetPr>
  <dimension ref="A1:G69"/>
  <sheetViews>
    <sheetView showGridLines="0" zoomScale="115" zoomScaleNormal="115" zoomScalePageLayoutView="0" workbookViewId="0" topLeftCell="A1">
      <pane ySplit="8" topLeftCell="A9" activePane="bottomLeft" state="frozen"/>
      <selection pane="topLeft" activeCell="A1" sqref="A1"/>
      <selection pane="bottomLeft" activeCell="G10" sqref="G10"/>
    </sheetView>
  </sheetViews>
  <sheetFormatPr defaultColWidth="9.140625" defaultRowHeight="12.75"/>
  <cols>
    <col min="1" max="1" width="5.00390625" style="63" customWidth="1"/>
    <col min="2" max="2" width="47.57421875" style="64" customWidth="1"/>
    <col min="3" max="3" width="5.140625" style="63" bestFit="1" customWidth="1"/>
    <col min="4" max="5" width="14.00390625" style="63" customWidth="1"/>
    <col min="6" max="6" width="1.1484375" style="63" customWidth="1"/>
    <col min="7" max="7" width="14.00390625" style="63" customWidth="1"/>
    <col min="8" max="16384" width="9.140625" style="63" customWidth="1"/>
  </cols>
  <sheetData>
    <row r="1" spans="1:7" s="46" customFormat="1" ht="10.5" thickBot="1">
      <c r="A1" s="692" t="s">
        <v>143</v>
      </c>
      <c r="B1" s="692"/>
      <c r="C1" s="692"/>
      <c r="D1" s="692"/>
      <c r="E1" s="692"/>
      <c r="F1" s="692"/>
      <c r="G1" s="692"/>
    </row>
    <row r="2" spans="1:7" s="46" customFormat="1" ht="15">
      <c r="A2" s="680" t="s">
        <v>453</v>
      </c>
      <c r="B2" s="681"/>
      <c r="C2" s="734" t="s">
        <v>820</v>
      </c>
      <c r="D2" s="735"/>
      <c r="E2" s="735"/>
      <c r="F2" s="735"/>
      <c r="G2" s="736"/>
    </row>
    <row r="3" spans="1:7" s="47" customFormat="1" ht="16.5" customHeight="1">
      <c r="A3" s="680" t="s">
        <v>454</v>
      </c>
      <c r="B3" s="681"/>
      <c r="C3" s="734" t="s">
        <v>821</v>
      </c>
      <c r="D3" s="735"/>
      <c r="E3" s="735"/>
      <c r="F3" s="735"/>
      <c r="G3" s="736"/>
    </row>
    <row r="4" spans="1:7" s="47" customFormat="1" ht="16.5" customHeight="1">
      <c r="A4" s="722" t="s">
        <v>536</v>
      </c>
      <c r="B4" s="722"/>
      <c r="C4" s="619" t="str">
        <f>IF(ISBLANK(Ročná_správa!B12),"  ",Ročná_správa!B12)</f>
        <v>Hotel Flóra, a. s.</v>
      </c>
      <c r="D4" s="732"/>
      <c r="E4" s="732"/>
      <c r="F4" s="732"/>
      <c r="G4" s="733"/>
    </row>
    <row r="5" spans="1:7" s="47" customFormat="1" ht="15">
      <c r="A5" s="722" t="s">
        <v>415</v>
      </c>
      <c r="B5" s="723"/>
      <c r="C5" s="619" t="str">
        <f>IF(ISBLANK(Ročná_správa!E6),"  ",Ročná_správa!E6)</f>
        <v>31 420 664</v>
      </c>
      <c r="D5" s="620"/>
      <c r="E5" s="620"/>
      <c r="F5" s="620"/>
      <c r="G5" s="621"/>
    </row>
    <row r="7" spans="1:7" ht="9">
      <c r="A7" s="685" t="s">
        <v>335</v>
      </c>
      <c r="B7" s="698" t="s">
        <v>402</v>
      </c>
      <c r="C7" s="698" t="s">
        <v>344</v>
      </c>
      <c r="D7" s="731" t="s">
        <v>144</v>
      </c>
      <c r="E7" s="731"/>
      <c r="F7" s="97"/>
      <c r="G7" s="727" t="s">
        <v>146</v>
      </c>
    </row>
    <row r="8" spans="1:7" ht="28.5">
      <c r="A8" s="729"/>
      <c r="B8" s="730"/>
      <c r="C8" s="730"/>
      <c r="D8" s="65" t="s">
        <v>547</v>
      </c>
      <c r="E8" s="65" t="s">
        <v>145</v>
      </c>
      <c r="F8" s="97"/>
      <c r="G8" s="728"/>
    </row>
    <row r="9" spans="1:7" ht="9">
      <c r="A9" s="145" t="s">
        <v>514</v>
      </c>
      <c r="B9" s="144" t="s">
        <v>717</v>
      </c>
      <c r="C9" s="145" t="s">
        <v>484</v>
      </c>
      <c r="D9" s="250">
        <v>781086</v>
      </c>
      <c r="E9" s="250">
        <v>1440986</v>
      </c>
      <c r="F9" s="184"/>
      <c r="G9" s="250">
        <v>877558</v>
      </c>
    </row>
    <row r="10" spans="1:7" ht="9">
      <c r="A10" s="145" t="s">
        <v>530</v>
      </c>
      <c r="B10" s="144" t="s">
        <v>718</v>
      </c>
      <c r="C10" s="145" t="s">
        <v>485</v>
      </c>
      <c r="D10" s="234">
        <f>SUM(D11:D17)</f>
        <v>970722</v>
      </c>
      <c r="E10" s="234">
        <f>SUM(E11:E17)</f>
        <v>1462169</v>
      </c>
      <c r="F10" s="235"/>
      <c r="G10" s="234">
        <f>SUM(G11+G12+G13+G14+G15+G16+G17)</f>
        <v>1013836</v>
      </c>
    </row>
    <row r="11" spans="1:7" ht="9">
      <c r="A11" s="52" t="s">
        <v>512</v>
      </c>
      <c r="B11" s="66" t="s">
        <v>368</v>
      </c>
      <c r="C11" s="52" t="s">
        <v>486</v>
      </c>
      <c r="D11" s="83">
        <v>1780</v>
      </c>
      <c r="E11" s="83">
        <v>3623</v>
      </c>
      <c r="F11" s="183"/>
      <c r="G11" s="83">
        <v>1277</v>
      </c>
    </row>
    <row r="12" spans="1:7" ht="9">
      <c r="A12" s="52" t="s">
        <v>392</v>
      </c>
      <c r="B12" s="67" t="s">
        <v>766</v>
      </c>
      <c r="C12" s="52" t="s">
        <v>487</v>
      </c>
      <c r="D12" s="83"/>
      <c r="E12" s="83"/>
      <c r="F12" s="183"/>
      <c r="G12" s="83"/>
    </row>
    <row r="13" spans="1:7" ht="9">
      <c r="A13" s="52" t="s">
        <v>393</v>
      </c>
      <c r="B13" s="67" t="s">
        <v>719</v>
      </c>
      <c r="C13" s="52" t="s">
        <v>501</v>
      </c>
      <c r="D13" s="83">
        <v>779306</v>
      </c>
      <c r="E13" s="83">
        <v>1437363</v>
      </c>
      <c r="F13" s="183"/>
      <c r="G13" s="83">
        <v>876281</v>
      </c>
    </row>
    <row r="14" spans="1:7" ht="9">
      <c r="A14" s="52" t="s">
        <v>394</v>
      </c>
      <c r="B14" s="67" t="s">
        <v>370</v>
      </c>
      <c r="C14" s="52" t="s">
        <v>502</v>
      </c>
      <c r="D14" s="83"/>
      <c r="E14" s="83"/>
      <c r="F14" s="183"/>
      <c r="G14" s="83"/>
    </row>
    <row r="15" spans="1:7" ht="9">
      <c r="A15" s="52" t="s">
        <v>533</v>
      </c>
      <c r="B15" s="67" t="s">
        <v>371</v>
      </c>
      <c r="C15" s="52" t="s">
        <v>503</v>
      </c>
      <c r="D15" s="83">
        <v>7887</v>
      </c>
      <c r="E15" s="83">
        <v>15621</v>
      </c>
      <c r="F15" s="183"/>
      <c r="G15" s="83">
        <v>6209</v>
      </c>
    </row>
    <row r="16" spans="1:7" ht="18.75">
      <c r="A16" s="52" t="s">
        <v>395</v>
      </c>
      <c r="B16" s="67" t="s">
        <v>720</v>
      </c>
      <c r="C16" s="52" t="s">
        <v>504</v>
      </c>
      <c r="D16" s="83"/>
      <c r="E16" s="83">
        <v>647</v>
      </c>
      <c r="F16" s="183"/>
      <c r="G16" s="83"/>
    </row>
    <row r="17" spans="1:7" ht="9">
      <c r="A17" s="52" t="s">
        <v>396</v>
      </c>
      <c r="B17" s="67" t="s">
        <v>379</v>
      </c>
      <c r="C17" s="52" t="s">
        <v>505</v>
      </c>
      <c r="D17" s="83">
        <v>181749</v>
      </c>
      <c r="E17" s="83">
        <v>4915</v>
      </c>
      <c r="F17" s="183"/>
      <c r="G17" s="83">
        <v>130069</v>
      </c>
    </row>
    <row r="18" spans="1:7" ht="9">
      <c r="A18" s="145" t="s">
        <v>530</v>
      </c>
      <c r="B18" s="144" t="s">
        <v>767</v>
      </c>
      <c r="C18" s="145" t="s">
        <v>605</v>
      </c>
      <c r="D18" s="234">
        <f>SUM(D19+D20+D21+D22+D23+D28+D29+D32+D33+D34)</f>
        <v>954378</v>
      </c>
      <c r="E18" s="234">
        <f>SUM(E19+E20+E21+E22+E23+E28+E29+E32+E33+E34)</f>
        <v>1372486</v>
      </c>
      <c r="F18" s="235"/>
      <c r="G18" s="234">
        <f>SUM(G19+G20+G21+G22+G23+G28+G29+G32+G33+G34)</f>
        <v>1001619</v>
      </c>
    </row>
    <row r="19" spans="1:7" ht="9">
      <c r="A19" s="52" t="s">
        <v>438</v>
      </c>
      <c r="B19" s="67" t="s">
        <v>369</v>
      </c>
      <c r="C19" s="52" t="s">
        <v>606</v>
      </c>
      <c r="D19" s="83">
        <v>868</v>
      </c>
      <c r="E19" s="83">
        <v>2153</v>
      </c>
      <c r="F19" s="183"/>
      <c r="G19" s="83">
        <v>553</v>
      </c>
    </row>
    <row r="20" spans="1:7" ht="9">
      <c r="A20" s="52" t="s">
        <v>439</v>
      </c>
      <c r="B20" s="67" t="s">
        <v>372</v>
      </c>
      <c r="C20" s="52" t="s">
        <v>607</v>
      </c>
      <c r="D20" s="83">
        <v>215350</v>
      </c>
      <c r="E20" s="83">
        <v>392510</v>
      </c>
      <c r="F20" s="183"/>
      <c r="G20" s="83">
        <v>214864</v>
      </c>
    </row>
    <row r="21" spans="1:7" ht="9">
      <c r="A21" s="52" t="s">
        <v>449</v>
      </c>
      <c r="B21" s="67" t="s">
        <v>721</v>
      </c>
      <c r="C21" s="52" t="s">
        <v>608</v>
      </c>
      <c r="D21" s="83"/>
      <c r="E21" s="83">
        <v>-515</v>
      </c>
      <c r="F21" s="183"/>
      <c r="G21" s="83"/>
    </row>
    <row r="22" spans="1:7" ht="9">
      <c r="A22" s="52" t="s">
        <v>456</v>
      </c>
      <c r="B22" s="67" t="s">
        <v>373</v>
      </c>
      <c r="C22" s="52" t="s">
        <v>609</v>
      </c>
      <c r="D22" s="83">
        <v>96797</v>
      </c>
      <c r="E22" s="83">
        <v>153393</v>
      </c>
      <c r="F22" s="183"/>
      <c r="G22" s="83">
        <v>91213</v>
      </c>
    </row>
    <row r="23" spans="1:7" ht="9">
      <c r="A23" s="52" t="s">
        <v>508</v>
      </c>
      <c r="B23" s="67" t="s">
        <v>722</v>
      </c>
      <c r="C23" s="52" t="s">
        <v>610</v>
      </c>
      <c r="D23" s="236">
        <f>SUM(D24+D25+D26+D27)</f>
        <v>587203</v>
      </c>
      <c r="E23" s="236">
        <f>SUM(E24+E25+E26+E27)</f>
        <v>747757</v>
      </c>
      <c r="F23" s="237"/>
      <c r="G23" s="236">
        <f>SUM(G24+G25+G26+G27)</f>
        <v>622244</v>
      </c>
    </row>
    <row r="24" spans="1:7" ht="9">
      <c r="A24" s="52" t="s">
        <v>723</v>
      </c>
      <c r="B24" s="67" t="s">
        <v>374</v>
      </c>
      <c r="C24" s="52" t="s">
        <v>611</v>
      </c>
      <c r="D24" s="83">
        <v>422086</v>
      </c>
      <c r="E24" s="83">
        <v>525208</v>
      </c>
      <c r="F24" s="183"/>
      <c r="G24" s="83">
        <v>447298</v>
      </c>
    </row>
    <row r="25" spans="1:7" ht="9">
      <c r="A25" s="52" t="s">
        <v>345</v>
      </c>
      <c r="B25" s="67" t="s">
        <v>375</v>
      </c>
      <c r="C25" s="52" t="s">
        <v>612</v>
      </c>
      <c r="D25" s="83">
        <v>9942</v>
      </c>
      <c r="E25" s="83">
        <v>11328</v>
      </c>
      <c r="F25" s="183"/>
      <c r="G25" s="83">
        <v>9516</v>
      </c>
    </row>
    <row r="26" spans="1:7" ht="9">
      <c r="A26" s="52" t="s">
        <v>450</v>
      </c>
      <c r="B26" s="67" t="s">
        <v>593</v>
      </c>
      <c r="C26" s="52" t="s">
        <v>613</v>
      </c>
      <c r="D26" s="83">
        <v>146029</v>
      </c>
      <c r="E26" s="83">
        <v>183772</v>
      </c>
      <c r="F26" s="183"/>
      <c r="G26" s="83">
        <v>157647</v>
      </c>
    </row>
    <row r="27" spans="1:7" ht="9">
      <c r="A27" s="52" t="s">
        <v>451</v>
      </c>
      <c r="B27" s="67" t="s">
        <v>376</v>
      </c>
      <c r="C27" s="52" t="s">
        <v>614</v>
      </c>
      <c r="D27" s="83">
        <v>9146</v>
      </c>
      <c r="E27" s="83">
        <v>27449</v>
      </c>
      <c r="F27" s="183"/>
      <c r="G27" s="83">
        <v>7783</v>
      </c>
    </row>
    <row r="28" spans="1:7" ht="9">
      <c r="A28" s="52" t="s">
        <v>509</v>
      </c>
      <c r="B28" s="67" t="s">
        <v>377</v>
      </c>
      <c r="C28" s="52" t="s">
        <v>615</v>
      </c>
      <c r="D28" s="83">
        <v>14381</v>
      </c>
      <c r="E28" s="83">
        <v>11852</v>
      </c>
      <c r="F28" s="183"/>
      <c r="G28" s="83">
        <v>14469</v>
      </c>
    </row>
    <row r="29" spans="1:7" ht="18.75">
      <c r="A29" s="52" t="s">
        <v>510</v>
      </c>
      <c r="B29" s="67" t="s">
        <v>3</v>
      </c>
      <c r="C29" s="52" t="s">
        <v>148</v>
      </c>
      <c r="D29" s="236">
        <f>SUM(D30+D31)</f>
        <v>41640</v>
      </c>
      <c r="E29" s="236">
        <f>SUM(E30+E31)</f>
        <v>40766</v>
      </c>
      <c r="F29" s="237"/>
      <c r="G29" s="236">
        <f>SUM(G30+G31)</f>
        <v>39009</v>
      </c>
    </row>
    <row r="30" spans="1:7" ht="18.75">
      <c r="A30" s="52" t="s">
        <v>724</v>
      </c>
      <c r="B30" s="67" t="s">
        <v>725</v>
      </c>
      <c r="C30" s="52" t="s">
        <v>149</v>
      </c>
      <c r="D30" s="83">
        <v>41640</v>
      </c>
      <c r="E30" s="83">
        <v>40766</v>
      </c>
      <c r="F30" s="183"/>
      <c r="G30" s="83">
        <v>39009</v>
      </c>
    </row>
    <row r="31" spans="1:7" ht="18.75">
      <c r="A31" s="52" t="s">
        <v>345</v>
      </c>
      <c r="B31" s="67" t="s">
        <v>726</v>
      </c>
      <c r="C31" s="52" t="s">
        <v>150</v>
      </c>
      <c r="D31" s="83"/>
      <c r="E31" s="83"/>
      <c r="F31" s="183"/>
      <c r="G31" s="83"/>
    </row>
    <row r="32" spans="1:7" ht="9">
      <c r="A32" s="52" t="s">
        <v>511</v>
      </c>
      <c r="B32" s="67" t="s">
        <v>378</v>
      </c>
      <c r="C32" s="52" t="s">
        <v>151</v>
      </c>
      <c r="D32" s="83"/>
      <c r="E32" s="83">
        <v>22</v>
      </c>
      <c r="F32" s="183"/>
      <c r="G32" s="83"/>
    </row>
    <row r="33" spans="1:7" ht="9">
      <c r="A33" s="52" t="s">
        <v>512</v>
      </c>
      <c r="B33" s="67" t="s">
        <v>727</v>
      </c>
      <c r="C33" s="52" t="s">
        <v>152</v>
      </c>
      <c r="D33" s="83">
        <v>-42818</v>
      </c>
      <c r="E33" s="83"/>
      <c r="F33" s="183"/>
      <c r="G33" s="83"/>
    </row>
    <row r="34" spans="1:7" ht="9">
      <c r="A34" s="52" t="s">
        <v>513</v>
      </c>
      <c r="B34" s="67" t="s">
        <v>380</v>
      </c>
      <c r="C34" s="52" t="s">
        <v>153</v>
      </c>
      <c r="D34" s="83">
        <v>40957</v>
      </c>
      <c r="E34" s="83">
        <v>24548</v>
      </c>
      <c r="F34" s="183"/>
      <c r="G34" s="83">
        <v>19267</v>
      </c>
    </row>
    <row r="35" spans="1:7" ht="9">
      <c r="A35" s="147" t="s">
        <v>534</v>
      </c>
      <c r="B35" s="147" t="s">
        <v>391</v>
      </c>
      <c r="C35" s="145" t="s">
        <v>154</v>
      </c>
      <c r="D35" s="234">
        <f>SUM(D10-D18)</f>
        <v>16344</v>
      </c>
      <c r="E35" s="234">
        <f>SUM(E10-E18)</f>
        <v>89683</v>
      </c>
      <c r="F35" s="238"/>
      <c r="G35" s="234">
        <f>SUM(G10-G18)</f>
        <v>12217</v>
      </c>
    </row>
    <row r="36" spans="1:7" ht="9">
      <c r="A36" s="143" t="s">
        <v>514</v>
      </c>
      <c r="B36" s="147" t="s">
        <v>390</v>
      </c>
      <c r="C36" s="145" t="s">
        <v>155</v>
      </c>
      <c r="D36" s="234">
        <f>SUM(D11+D12+D13+D14+D15)-(D19+D20+D21+D22)</f>
        <v>475958</v>
      </c>
      <c r="E36" s="234">
        <f>SUM(E11+E12+E13+E14+E15)-(E19+E20+E21+E22)</f>
        <v>909066</v>
      </c>
      <c r="F36" s="235"/>
      <c r="G36" s="234">
        <f>SUM(G11+G12+G13+G14+G15)-(G19+G20+G21+G22)</f>
        <v>577137</v>
      </c>
    </row>
    <row r="37" spans="1:7" ht="9">
      <c r="A37" s="143" t="s">
        <v>530</v>
      </c>
      <c r="B37" s="147" t="s">
        <v>728</v>
      </c>
      <c r="C37" s="145" t="s">
        <v>156</v>
      </c>
      <c r="D37" s="234">
        <f>SUM(D38+D39+D43+D47+D50+D51+D52)</f>
        <v>12003</v>
      </c>
      <c r="E37" s="234">
        <f>SUM(E38+E39+E43+E47+E50+E51+E52)</f>
        <v>40</v>
      </c>
      <c r="F37" s="235"/>
      <c r="G37" s="234">
        <f>SUM(G38+G39+G43+G47+G50+G51+G52)</f>
        <v>11</v>
      </c>
    </row>
    <row r="38" spans="1:7" ht="9">
      <c r="A38" s="52" t="s">
        <v>1</v>
      </c>
      <c r="B38" s="67" t="s">
        <v>381</v>
      </c>
      <c r="C38" s="52" t="s">
        <v>157</v>
      </c>
      <c r="D38" s="83"/>
      <c r="E38" s="83">
        <v>30</v>
      </c>
      <c r="F38" s="183"/>
      <c r="G38" s="83"/>
    </row>
    <row r="39" spans="1:7" ht="9">
      <c r="A39" s="52" t="s">
        <v>516</v>
      </c>
      <c r="B39" s="67" t="s">
        <v>774</v>
      </c>
      <c r="C39" s="52" t="s">
        <v>158</v>
      </c>
      <c r="D39" s="239">
        <f>SUM(D40+D41+D42)</f>
        <v>0</v>
      </c>
      <c r="E39" s="239">
        <f>SUM(E40+E41+E42)</f>
        <v>0</v>
      </c>
      <c r="F39" s="237"/>
      <c r="G39" s="239">
        <f>SUM(G40+G41+G42)</f>
        <v>0</v>
      </c>
    </row>
    <row r="40" spans="1:7" ht="9">
      <c r="A40" s="52" t="s">
        <v>729</v>
      </c>
      <c r="B40" s="67" t="s">
        <v>730</v>
      </c>
      <c r="C40" s="52" t="s">
        <v>159</v>
      </c>
      <c r="D40" s="83"/>
      <c r="E40" s="83"/>
      <c r="F40" s="183"/>
      <c r="G40" s="83"/>
    </row>
    <row r="41" spans="1:7" ht="18.75">
      <c r="A41" s="52" t="s">
        <v>345</v>
      </c>
      <c r="B41" s="67" t="s">
        <v>731</v>
      </c>
      <c r="C41" s="52" t="s">
        <v>160</v>
      </c>
      <c r="D41" s="83"/>
      <c r="E41" s="83"/>
      <c r="F41" s="183"/>
      <c r="G41" s="83"/>
    </row>
    <row r="42" spans="1:7" ht="9">
      <c r="A42" s="52" t="s">
        <v>450</v>
      </c>
      <c r="B42" s="67" t="s">
        <v>732</v>
      </c>
      <c r="C42" s="52" t="s">
        <v>161</v>
      </c>
      <c r="D42" s="83"/>
      <c r="E42" s="83"/>
      <c r="F42" s="183"/>
      <c r="G42" s="83"/>
    </row>
    <row r="43" spans="1:7" ht="9">
      <c r="A43" s="52" t="s">
        <v>397</v>
      </c>
      <c r="B43" s="178" t="s">
        <v>733</v>
      </c>
      <c r="C43" s="52" t="s">
        <v>162</v>
      </c>
      <c r="D43" s="239">
        <f>SUM(D44+D45+D46)</f>
        <v>0</v>
      </c>
      <c r="E43" s="239">
        <f>SUM(E44+E45+E46)</f>
        <v>0</v>
      </c>
      <c r="F43" s="237"/>
      <c r="G43" s="239">
        <f>SUM(G44+G45+G46)</f>
        <v>0</v>
      </c>
    </row>
    <row r="44" spans="1:7" ht="18.75">
      <c r="A44" s="52" t="s">
        <v>734</v>
      </c>
      <c r="B44" s="67" t="s">
        <v>735</v>
      </c>
      <c r="C44" s="52" t="s">
        <v>163</v>
      </c>
      <c r="D44" s="187"/>
      <c r="E44" s="83"/>
      <c r="F44" s="183"/>
      <c r="G44" s="83"/>
    </row>
    <row r="45" spans="1:7" ht="18.75">
      <c r="A45" s="52" t="s">
        <v>345</v>
      </c>
      <c r="B45" s="67" t="s">
        <v>736</v>
      </c>
      <c r="C45" s="52" t="s">
        <v>4</v>
      </c>
      <c r="D45" s="83"/>
      <c r="E45" s="83"/>
      <c r="F45" s="183"/>
      <c r="G45" s="83"/>
    </row>
    <row r="46" spans="1:7" ht="9">
      <c r="A46" s="52" t="s">
        <v>450</v>
      </c>
      <c r="B46" s="67" t="s">
        <v>737</v>
      </c>
      <c r="C46" s="52" t="s">
        <v>5</v>
      </c>
      <c r="D46" s="83"/>
      <c r="E46" s="83"/>
      <c r="F46" s="183"/>
      <c r="G46" s="83"/>
    </row>
    <row r="47" spans="1:7" ht="9">
      <c r="A47" s="52" t="s">
        <v>398</v>
      </c>
      <c r="B47" s="67" t="s">
        <v>384</v>
      </c>
      <c r="C47" s="52" t="s">
        <v>6</v>
      </c>
      <c r="D47" s="239">
        <f>SUM(D48+D49)</f>
        <v>3</v>
      </c>
      <c r="E47" s="239">
        <f>SUM(E48+E49)</f>
        <v>7</v>
      </c>
      <c r="F47" s="237"/>
      <c r="G47" s="239">
        <f>SUM(G48+G49)</f>
        <v>2</v>
      </c>
    </row>
    <row r="48" spans="1:7" ht="9">
      <c r="A48" s="52" t="s">
        <v>738</v>
      </c>
      <c r="B48" s="67" t="s">
        <v>739</v>
      </c>
      <c r="C48" s="52" t="s">
        <v>7</v>
      </c>
      <c r="D48" s="83"/>
      <c r="E48" s="83"/>
      <c r="F48" s="183"/>
      <c r="G48" s="83"/>
    </row>
    <row r="49" spans="1:7" ht="9">
      <c r="A49" s="52" t="s">
        <v>345</v>
      </c>
      <c r="B49" s="67" t="s">
        <v>740</v>
      </c>
      <c r="C49" s="52" t="s">
        <v>8</v>
      </c>
      <c r="D49" s="83">
        <v>3</v>
      </c>
      <c r="E49" s="83">
        <v>7</v>
      </c>
      <c r="F49" s="183"/>
      <c r="G49" s="83">
        <v>2</v>
      </c>
    </row>
    <row r="50" spans="1:7" ht="9">
      <c r="A50" s="52" t="s">
        <v>399</v>
      </c>
      <c r="B50" s="67" t="s">
        <v>386</v>
      </c>
      <c r="C50" s="52" t="s">
        <v>9</v>
      </c>
      <c r="D50" s="83"/>
      <c r="E50" s="83"/>
      <c r="F50" s="183"/>
      <c r="G50" s="83"/>
    </row>
    <row r="51" spans="1:7" ht="9">
      <c r="A51" s="52" t="s">
        <v>400</v>
      </c>
      <c r="B51" s="67" t="s">
        <v>741</v>
      </c>
      <c r="C51" s="52" t="s">
        <v>10</v>
      </c>
      <c r="D51" s="83"/>
      <c r="E51" s="83"/>
      <c r="F51" s="183"/>
      <c r="G51" s="83"/>
    </row>
    <row r="52" spans="1:7" ht="9">
      <c r="A52" s="52" t="s">
        <v>401</v>
      </c>
      <c r="B52" s="67" t="s">
        <v>388</v>
      </c>
      <c r="C52" s="52" t="s">
        <v>11</v>
      </c>
      <c r="D52" s="83">
        <v>12000</v>
      </c>
      <c r="E52" s="83">
        <v>3</v>
      </c>
      <c r="F52" s="183"/>
      <c r="G52" s="83">
        <v>9</v>
      </c>
    </row>
    <row r="53" spans="1:7" ht="9">
      <c r="A53" s="145" t="s">
        <v>530</v>
      </c>
      <c r="B53" s="147" t="s">
        <v>742</v>
      </c>
      <c r="C53" s="145" t="s">
        <v>12</v>
      </c>
      <c r="D53" s="234">
        <f>SUM(D54+D55+D56+D57+D60+D61+D62)</f>
        <v>7762</v>
      </c>
      <c r="E53" s="234">
        <f>SUM(E54+E55+E56+E57+E60+E61+E62)</f>
        <v>6255</v>
      </c>
      <c r="F53" s="235"/>
      <c r="G53" s="234">
        <f>SUM(G54+G55+G56+G57+G60+G61+G62)</f>
        <v>10465</v>
      </c>
    </row>
    <row r="54" spans="1:7" ht="9">
      <c r="A54" s="185" t="s">
        <v>515</v>
      </c>
      <c r="B54" s="67" t="s">
        <v>382</v>
      </c>
      <c r="C54" s="52" t="s">
        <v>13</v>
      </c>
      <c r="D54" s="83"/>
      <c r="E54" s="83">
        <v>339</v>
      </c>
      <c r="F54" s="183"/>
      <c r="G54" s="83"/>
    </row>
    <row r="55" spans="1:7" ht="9">
      <c r="A55" s="185" t="s">
        <v>517</v>
      </c>
      <c r="B55" s="67" t="s">
        <v>383</v>
      </c>
      <c r="C55" s="52" t="s">
        <v>14</v>
      </c>
      <c r="D55" s="83"/>
      <c r="E55" s="83"/>
      <c r="F55" s="183"/>
      <c r="G55" s="83"/>
    </row>
    <row r="56" spans="1:7" ht="9">
      <c r="A56" s="185" t="s">
        <v>518</v>
      </c>
      <c r="B56" s="67" t="s">
        <v>743</v>
      </c>
      <c r="C56" s="52" t="s">
        <v>15</v>
      </c>
      <c r="D56" s="83"/>
      <c r="E56" s="83">
        <v>-339</v>
      </c>
      <c r="F56" s="183"/>
      <c r="G56" s="83"/>
    </row>
    <row r="57" spans="1:7" ht="9">
      <c r="A57" s="185" t="s">
        <v>519</v>
      </c>
      <c r="B57" s="67" t="s">
        <v>385</v>
      </c>
      <c r="C57" s="52" t="s">
        <v>16</v>
      </c>
      <c r="D57" s="239">
        <f>SUM(D58+D59)</f>
        <v>1517</v>
      </c>
      <c r="E57" s="239">
        <f>SUM(E58+E59)</f>
        <v>1627</v>
      </c>
      <c r="F57" s="237"/>
      <c r="G57" s="239">
        <f>SUM(G58+G59)</f>
        <v>7277</v>
      </c>
    </row>
    <row r="58" spans="1:7" ht="9">
      <c r="A58" s="185" t="s">
        <v>744</v>
      </c>
      <c r="B58" s="67" t="s">
        <v>745</v>
      </c>
      <c r="C58" s="52" t="s">
        <v>523</v>
      </c>
      <c r="D58" s="83">
        <v>1390</v>
      </c>
      <c r="E58" s="83">
        <v>1276</v>
      </c>
      <c r="F58" s="183"/>
      <c r="G58" s="83">
        <v>7277</v>
      </c>
    </row>
    <row r="59" spans="1:7" ht="9">
      <c r="A59" s="185" t="s">
        <v>345</v>
      </c>
      <c r="B59" s="67" t="s">
        <v>746</v>
      </c>
      <c r="C59" s="52" t="s">
        <v>525</v>
      </c>
      <c r="D59" s="83">
        <v>127</v>
      </c>
      <c r="E59" s="83">
        <v>351</v>
      </c>
      <c r="F59" s="183"/>
      <c r="G59" s="83"/>
    </row>
    <row r="60" spans="1:7" ht="9">
      <c r="A60" s="185" t="s">
        <v>520</v>
      </c>
      <c r="B60" s="67" t="s">
        <v>387</v>
      </c>
      <c r="C60" s="52" t="s">
        <v>526</v>
      </c>
      <c r="D60" s="83">
        <v>16</v>
      </c>
      <c r="E60" s="83"/>
      <c r="F60" s="183"/>
      <c r="G60" s="83"/>
    </row>
    <row r="61" spans="1:7" ht="9">
      <c r="A61" s="185" t="s">
        <v>521</v>
      </c>
      <c r="B61" s="67" t="s">
        <v>2</v>
      </c>
      <c r="C61" s="52" t="s">
        <v>527</v>
      </c>
      <c r="D61" s="83"/>
      <c r="E61" s="83"/>
      <c r="F61" s="183"/>
      <c r="G61" s="83"/>
    </row>
    <row r="62" spans="1:7" ht="9">
      <c r="A62" s="185" t="s">
        <v>747</v>
      </c>
      <c r="B62" s="67" t="s">
        <v>389</v>
      </c>
      <c r="C62" s="52" t="s">
        <v>528</v>
      </c>
      <c r="D62" s="83">
        <v>6229</v>
      </c>
      <c r="E62" s="83">
        <v>4628</v>
      </c>
      <c r="F62" s="183"/>
      <c r="G62" s="83">
        <v>3188</v>
      </c>
    </row>
    <row r="63" spans="1:7" ht="9">
      <c r="A63" s="143" t="s">
        <v>534</v>
      </c>
      <c r="B63" s="147" t="s">
        <v>492</v>
      </c>
      <c r="C63" s="145" t="s">
        <v>529</v>
      </c>
      <c r="D63" s="234">
        <f>D37-D53</f>
        <v>4241</v>
      </c>
      <c r="E63" s="234">
        <f>E37-E53</f>
        <v>-6215</v>
      </c>
      <c r="F63" s="235"/>
      <c r="G63" s="234">
        <f>G37-G53</f>
        <v>-10454</v>
      </c>
    </row>
    <row r="64" spans="1:7" ht="9">
      <c r="A64" s="143" t="s">
        <v>748</v>
      </c>
      <c r="B64" s="147" t="s">
        <v>147</v>
      </c>
      <c r="C64" s="145" t="s">
        <v>531</v>
      </c>
      <c r="D64" s="234">
        <f>SUM(D35+D63)</f>
        <v>20585</v>
      </c>
      <c r="E64" s="234">
        <f>SUM(E35+E63)</f>
        <v>83468</v>
      </c>
      <c r="F64" s="235"/>
      <c r="G64" s="234">
        <f>SUM(G35+G63)</f>
        <v>1763</v>
      </c>
    </row>
    <row r="65" spans="1:7" ht="9">
      <c r="A65" s="185" t="s">
        <v>522</v>
      </c>
      <c r="B65" s="67" t="s">
        <v>749</v>
      </c>
      <c r="C65" s="52" t="s">
        <v>532</v>
      </c>
      <c r="D65" s="240">
        <f>SUM(D66+D67)</f>
        <v>32297</v>
      </c>
      <c r="E65" s="240">
        <f>SUM(E66+E67)</f>
        <v>20622</v>
      </c>
      <c r="F65" s="237"/>
      <c r="G65" s="240">
        <f>SUM(G66+G67)</f>
        <v>0</v>
      </c>
    </row>
    <row r="66" spans="1:7" ht="9">
      <c r="A66" s="185" t="s">
        <v>750</v>
      </c>
      <c r="B66" s="67" t="s">
        <v>751</v>
      </c>
      <c r="C66" s="52" t="s">
        <v>164</v>
      </c>
      <c r="D66" s="83">
        <v>1</v>
      </c>
      <c r="E66" s="83">
        <v>17335</v>
      </c>
      <c r="F66" s="183"/>
      <c r="G66" s="83"/>
    </row>
    <row r="67" spans="1:7" ht="9">
      <c r="A67" s="185" t="s">
        <v>345</v>
      </c>
      <c r="B67" s="67" t="s">
        <v>752</v>
      </c>
      <c r="C67" s="52" t="s">
        <v>165</v>
      </c>
      <c r="D67" s="83">
        <v>32296</v>
      </c>
      <c r="E67" s="83">
        <v>3287</v>
      </c>
      <c r="F67" s="183"/>
      <c r="G67" s="83"/>
    </row>
    <row r="68" spans="1:7" ht="9">
      <c r="A68" s="185" t="s">
        <v>524</v>
      </c>
      <c r="B68" s="67" t="s">
        <v>753</v>
      </c>
      <c r="C68" s="52" t="s">
        <v>166</v>
      </c>
      <c r="D68" s="83"/>
      <c r="E68" s="83"/>
      <c r="F68" s="183"/>
      <c r="G68" s="83"/>
    </row>
    <row r="69" spans="1:7" ht="9">
      <c r="A69" s="145" t="s">
        <v>534</v>
      </c>
      <c r="B69" s="68" t="s">
        <v>133</v>
      </c>
      <c r="C69" s="145" t="s">
        <v>167</v>
      </c>
      <c r="D69" s="241">
        <f>D64-D65-D68</f>
        <v>-11712</v>
      </c>
      <c r="E69" s="241">
        <f>E64-E65-E68</f>
        <v>62846</v>
      </c>
      <c r="F69" s="242"/>
      <c r="G69" s="241">
        <f>G64-G65-G68</f>
        <v>1763</v>
      </c>
    </row>
  </sheetData>
  <sheetProtection password="9F76" sheet="1" formatCells="0" formatColumns="0" formatRows="0"/>
  <mergeCells count="14">
    <mergeCell ref="A3:B3"/>
    <mergeCell ref="C3:G3"/>
    <mergeCell ref="A2:B2"/>
    <mergeCell ref="C2:G2"/>
    <mergeCell ref="G7:G8"/>
    <mergeCell ref="A7:A8"/>
    <mergeCell ref="B7:B8"/>
    <mergeCell ref="C7:C8"/>
    <mergeCell ref="D7:E7"/>
    <mergeCell ref="A1:G1"/>
    <mergeCell ref="A4:B4"/>
    <mergeCell ref="C4:G4"/>
    <mergeCell ref="A5:B5"/>
    <mergeCell ref="C5:G5"/>
  </mergeCells>
  <printOptions/>
  <pageMargins left="0.1968503937007874" right="0.1968503937007874" top="0.5905511811023623" bottom="0.5905511811023623" header="0.5118110236220472" footer="0.5118110236220472"/>
  <pageSetup horizontalDpi="204" verticalDpi="204" orientation="portrait" paperSize="9" r:id="rId1"/>
</worksheet>
</file>

<file path=xl/worksheets/sheet6.xml><?xml version="1.0" encoding="utf-8"?>
<worksheet xmlns="http://schemas.openxmlformats.org/spreadsheetml/2006/main" xmlns:r="http://schemas.openxmlformats.org/officeDocument/2006/relationships">
  <sheetPr>
    <tabColor indexed="10"/>
  </sheetPr>
  <dimension ref="A1:E95"/>
  <sheetViews>
    <sheetView showGridLines="0" zoomScalePageLayoutView="0" workbookViewId="0" topLeftCell="A1">
      <pane ySplit="9" topLeftCell="A10" activePane="bottomLeft" state="frozen"/>
      <selection pane="topLeft" activeCell="A1" sqref="A1"/>
      <selection pane="bottomLeft" activeCell="D18" sqref="D18"/>
    </sheetView>
  </sheetViews>
  <sheetFormatPr defaultColWidth="9.140625" defaultRowHeight="12.75"/>
  <cols>
    <col min="1" max="1" width="5.8515625" style="47" customWidth="1"/>
    <col min="2" max="2" width="34.140625" style="47" customWidth="1"/>
    <col min="3" max="3" width="34.28125" style="47" customWidth="1"/>
    <col min="4" max="4" width="12.00390625" style="47" customWidth="1"/>
    <col min="5" max="5" width="16.140625" style="47" customWidth="1"/>
    <col min="6" max="16384" width="9.140625" style="47" customWidth="1"/>
  </cols>
  <sheetData>
    <row r="1" spans="1:5" s="46" customFormat="1" ht="9.75">
      <c r="A1" s="784" t="s">
        <v>115</v>
      </c>
      <c r="B1" s="784"/>
      <c r="C1" s="784"/>
      <c r="D1" s="784"/>
      <c r="E1" s="784"/>
    </row>
    <row r="2" spans="1:5" s="46" customFormat="1" ht="10.5" thickBot="1">
      <c r="A2" s="785" t="s">
        <v>539</v>
      </c>
      <c r="B2" s="785"/>
      <c r="C2" s="785"/>
      <c r="D2" s="785"/>
      <c r="E2" s="785"/>
    </row>
    <row r="3" spans="1:5" ht="15">
      <c r="A3" s="680" t="s">
        <v>453</v>
      </c>
      <c r="B3" s="786"/>
      <c r="C3" s="682" t="s">
        <v>820</v>
      </c>
      <c r="D3" s="787"/>
      <c r="E3" s="788"/>
    </row>
    <row r="4" spans="1:5" ht="15">
      <c r="A4" s="680" t="s">
        <v>454</v>
      </c>
      <c r="B4" s="786"/>
      <c r="C4" s="682" t="s">
        <v>821</v>
      </c>
      <c r="D4" s="787"/>
      <c r="E4" s="788"/>
    </row>
    <row r="5" spans="1:5" s="50" customFormat="1" ht="15">
      <c r="A5" s="777" t="s">
        <v>536</v>
      </c>
      <c r="B5" s="777"/>
      <c r="C5" s="619" t="str">
        <f>IF(ISBLANK(Ročná_správa!B12),"  ",Ročná_správa!B12)</f>
        <v>Hotel Flóra, a. s.</v>
      </c>
      <c r="D5" s="778"/>
      <c r="E5" s="779"/>
    </row>
    <row r="6" spans="1:5" s="50" customFormat="1" ht="15.75" thickBot="1">
      <c r="A6" s="777" t="s">
        <v>415</v>
      </c>
      <c r="B6" s="777"/>
      <c r="C6" s="619" t="str">
        <f>IF(ISBLANK(Ročná_správa!E6),"  ",Ročná_správa!E6)</f>
        <v>31 420 664</v>
      </c>
      <c r="D6" s="778"/>
      <c r="E6" s="779"/>
    </row>
    <row r="7" spans="1:5" ht="21" customHeight="1">
      <c r="A7" s="766" t="s">
        <v>458</v>
      </c>
      <c r="B7" s="769" t="s">
        <v>540</v>
      </c>
      <c r="C7" s="770"/>
      <c r="D7" s="782" t="s">
        <v>591</v>
      </c>
      <c r="E7" s="783"/>
    </row>
    <row r="8" spans="1:5" ht="20.25" customHeight="1">
      <c r="A8" s="767"/>
      <c r="B8" s="771"/>
      <c r="C8" s="772"/>
      <c r="D8" s="775" t="s">
        <v>507</v>
      </c>
      <c r="E8" s="780" t="s">
        <v>430</v>
      </c>
    </row>
    <row r="9" spans="1:5" ht="40.5" customHeight="1" thickBot="1">
      <c r="A9" s="768"/>
      <c r="B9" s="773"/>
      <c r="C9" s="774"/>
      <c r="D9" s="776"/>
      <c r="E9" s="781"/>
    </row>
    <row r="10" spans="1:5" ht="11.25" customHeight="1">
      <c r="A10" s="741" t="s">
        <v>66</v>
      </c>
      <c r="B10" s="742"/>
      <c r="C10" s="742"/>
      <c r="D10" s="742"/>
      <c r="E10" s="743"/>
    </row>
    <row r="11" spans="1:5" ht="9">
      <c r="A11" s="69" t="s">
        <v>116</v>
      </c>
      <c r="B11" s="765" t="s">
        <v>117</v>
      </c>
      <c r="C11" s="765"/>
      <c r="D11" s="236">
        <f>'P4Výkaz ziskov a strát'!$D$64</f>
        <v>20585</v>
      </c>
      <c r="E11" s="236">
        <f>'P4Výkaz ziskov a strát'!$E$64</f>
        <v>83468</v>
      </c>
    </row>
    <row r="12" spans="1:5" ht="22.5" customHeight="1">
      <c r="A12" s="70" t="s">
        <v>541</v>
      </c>
      <c r="B12" s="747" t="s">
        <v>118</v>
      </c>
      <c r="C12" s="747"/>
      <c r="D12" s="243">
        <f>SUM(D13:D25)</f>
        <v>-142332</v>
      </c>
      <c r="E12" s="243">
        <f>SUM(E13:E25)</f>
        <v>70708</v>
      </c>
    </row>
    <row r="13" spans="1:5" ht="9">
      <c r="A13" s="71" t="s">
        <v>119</v>
      </c>
      <c r="B13" s="740" t="s">
        <v>120</v>
      </c>
      <c r="C13" s="740"/>
      <c r="D13" s="83">
        <v>41640</v>
      </c>
      <c r="E13" s="83">
        <v>40766</v>
      </c>
    </row>
    <row r="14" spans="1:5" ht="22.5" customHeight="1">
      <c r="A14" s="71" t="s">
        <v>121</v>
      </c>
      <c r="B14" s="740" t="s">
        <v>168</v>
      </c>
      <c r="C14" s="740"/>
      <c r="D14" s="83"/>
      <c r="E14" s="83"/>
    </row>
    <row r="15" spans="1:5" ht="9">
      <c r="A15" s="71" t="s">
        <v>169</v>
      </c>
      <c r="B15" s="740" t="s">
        <v>170</v>
      </c>
      <c r="C15" s="740"/>
      <c r="D15" s="83"/>
      <c r="E15" s="83"/>
    </row>
    <row r="16" spans="1:5" ht="9">
      <c r="A16" s="71" t="s">
        <v>171</v>
      </c>
      <c r="B16" s="740" t="s">
        <v>172</v>
      </c>
      <c r="C16" s="740"/>
      <c r="D16" s="83">
        <v>-120452</v>
      </c>
      <c r="E16" s="83">
        <v>24201</v>
      </c>
    </row>
    <row r="17" spans="1:5" ht="9">
      <c r="A17" s="71" t="s">
        <v>173</v>
      </c>
      <c r="B17" s="740" t="s">
        <v>174</v>
      </c>
      <c r="C17" s="740"/>
      <c r="D17" s="83">
        <v>21409</v>
      </c>
      <c r="E17" s="83"/>
    </row>
    <row r="18" spans="1:5" ht="9">
      <c r="A18" s="71" t="s">
        <v>175</v>
      </c>
      <c r="B18" s="740" t="s">
        <v>176</v>
      </c>
      <c r="C18" s="740"/>
      <c r="D18" s="83">
        <v>-86443</v>
      </c>
      <c r="E18" s="83">
        <v>4121</v>
      </c>
    </row>
    <row r="19" spans="1:5" ht="9">
      <c r="A19" s="71" t="s">
        <v>177</v>
      </c>
      <c r="B19" s="740" t="s">
        <v>178</v>
      </c>
      <c r="C19" s="740"/>
      <c r="D19" s="83"/>
      <c r="E19" s="83"/>
    </row>
    <row r="20" spans="1:5" ht="9">
      <c r="A20" s="71" t="s">
        <v>179</v>
      </c>
      <c r="B20" s="740" t="s">
        <v>180</v>
      </c>
      <c r="C20" s="740"/>
      <c r="D20" s="83">
        <v>1517</v>
      </c>
      <c r="E20" s="83">
        <v>1627</v>
      </c>
    </row>
    <row r="21" spans="1:5" ht="9">
      <c r="A21" s="71" t="s">
        <v>181</v>
      </c>
      <c r="B21" s="755" t="s">
        <v>182</v>
      </c>
      <c r="C21" s="755"/>
      <c r="D21" s="83">
        <v>-3</v>
      </c>
      <c r="E21" s="83">
        <v>-7</v>
      </c>
    </row>
    <row r="22" spans="1:5" ht="22.5" customHeight="1">
      <c r="A22" s="71" t="s">
        <v>183</v>
      </c>
      <c r="B22" s="756" t="s">
        <v>184</v>
      </c>
      <c r="C22" s="757"/>
      <c r="D22" s="83"/>
      <c r="E22" s="83"/>
    </row>
    <row r="23" spans="1:5" ht="22.5" customHeight="1">
      <c r="A23" s="71" t="s">
        <v>185</v>
      </c>
      <c r="B23" s="756" t="s">
        <v>186</v>
      </c>
      <c r="C23" s="757"/>
      <c r="D23" s="83"/>
      <c r="E23" s="83"/>
    </row>
    <row r="24" spans="1:5" ht="9">
      <c r="A24" s="71" t="s">
        <v>187</v>
      </c>
      <c r="B24" s="756" t="s">
        <v>188</v>
      </c>
      <c r="C24" s="757"/>
      <c r="D24" s="83"/>
      <c r="E24" s="83"/>
    </row>
    <row r="25" spans="1:5" ht="22.5" customHeight="1">
      <c r="A25" s="72" t="s">
        <v>189</v>
      </c>
      <c r="B25" s="754" t="s">
        <v>190</v>
      </c>
      <c r="C25" s="754"/>
      <c r="D25" s="83">
        <v>0</v>
      </c>
      <c r="E25" s="83">
        <v>0</v>
      </c>
    </row>
    <row r="26" spans="1:5" ht="29.25" customHeight="1">
      <c r="A26" s="70" t="s">
        <v>542</v>
      </c>
      <c r="B26" s="763" t="s">
        <v>209</v>
      </c>
      <c r="C26" s="764"/>
      <c r="D26" s="243">
        <f>SUM(D27:D30)</f>
        <v>-99726</v>
      </c>
      <c r="E26" s="243">
        <f>SUM(E27:E30)</f>
        <v>27219</v>
      </c>
    </row>
    <row r="27" spans="1:5" ht="9">
      <c r="A27" s="71" t="s">
        <v>210</v>
      </c>
      <c r="B27" s="755" t="s">
        <v>211</v>
      </c>
      <c r="C27" s="755"/>
      <c r="D27" s="83">
        <v>-76868</v>
      </c>
      <c r="E27" s="83">
        <v>4401</v>
      </c>
    </row>
    <row r="28" spans="1:5" ht="9">
      <c r="A28" s="71" t="s">
        <v>212</v>
      </c>
      <c r="B28" s="755" t="s">
        <v>213</v>
      </c>
      <c r="C28" s="755"/>
      <c r="D28" s="83">
        <v>-35261</v>
      </c>
      <c r="E28" s="83">
        <v>28406</v>
      </c>
    </row>
    <row r="29" spans="1:5" ht="9">
      <c r="A29" s="71" t="s">
        <v>214</v>
      </c>
      <c r="B29" s="755" t="s">
        <v>215</v>
      </c>
      <c r="C29" s="755"/>
      <c r="D29" s="83">
        <v>12403</v>
      </c>
      <c r="E29" s="83">
        <v>-5588</v>
      </c>
    </row>
    <row r="30" spans="1:5" ht="22.5" customHeight="1">
      <c r="A30" s="73" t="s">
        <v>216</v>
      </c>
      <c r="B30" s="754" t="s">
        <v>217</v>
      </c>
      <c r="C30" s="754"/>
      <c r="D30" s="84"/>
      <c r="E30" s="84"/>
    </row>
    <row r="31" spans="1:5" ht="22.5" customHeight="1">
      <c r="A31" s="73"/>
      <c r="B31" s="761" t="s">
        <v>221</v>
      </c>
      <c r="C31" s="761"/>
      <c r="D31" s="244">
        <f>D11+D12+D26</f>
        <v>-221473</v>
      </c>
      <c r="E31" s="244">
        <f>E11+E12+E26</f>
        <v>181395</v>
      </c>
    </row>
    <row r="32" spans="1:5" ht="9">
      <c r="A32" s="71" t="s">
        <v>543</v>
      </c>
      <c r="B32" s="756" t="s">
        <v>551</v>
      </c>
      <c r="C32" s="757"/>
      <c r="D32" s="83"/>
      <c r="E32" s="83"/>
    </row>
    <row r="33" spans="1:5" ht="9">
      <c r="A33" s="71" t="s">
        <v>544</v>
      </c>
      <c r="B33" s="756" t="s">
        <v>552</v>
      </c>
      <c r="C33" s="757"/>
      <c r="D33" s="83"/>
      <c r="E33" s="83"/>
    </row>
    <row r="34" spans="1:5" ht="9">
      <c r="A34" s="762" t="s">
        <v>545</v>
      </c>
      <c r="B34" s="754" t="s">
        <v>222</v>
      </c>
      <c r="C34" s="754"/>
      <c r="D34" s="760"/>
      <c r="E34" s="760"/>
    </row>
    <row r="35" spans="1:5" ht="9">
      <c r="A35" s="762"/>
      <c r="B35" s="754"/>
      <c r="C35" s="754"/>
      <c r="D35" s="760"/>
      <c r="E35" s="760"/>
    </row>
    <row r="36" spans="1:5" ht="22.5" customHeight="1">
      <c r="A36" s="71" t="s">
        <v>546</v>
      </c>
      <c r="B36" s="756" t="s">
        <v>556</v>
      </c>
      <c r="C36" s="757"/>
      <c r="D36" s="83"/>
      <c r="E36" s="83">
        <v>-6000</v>
      </c>
    </row>
    <row r="37" spans="1:5" ht="9.75">
      <c r="A37" s="71"/>
      <c r="B37" s="758" t="s">
        <v>796</v>
      </c>
      <c r="C37" s="759"/>
      <c r="D37" s="245">
        <f>SUM(D11+D12+D26+D32+D33+D34+D36)</f>
        <v>-221473</v>
      </c>
      <c r="E37" s="245">
        <f>SUM(E11+E12+E26+E32+E33+E34+E36)</f>
        <v>175395</v>
      </c>
    </row>
    <row r="38" spans="1:5" ht="22.5" customHeight="1">
      <c r="A38" s="71" t="s">
        <v>548</v>
      </c>
      <c r="B38" s="756" t="s">
        <v>311</v>
      </c>
      <c r="C38" s="757"/>
      <c r="D38" s="83">
        <v>-1</v>
      </c>
      <c r="E38" s="83">
        <v>-17335</v>
      </c>
    </row>
    <row r="39" spans="1:5" ht="9">
      <c r="A39" s="71" t="s">
        <v>549</v>
      </c>
      <c r="B39" s="756" t="s">
        <v>754</v>
      </c>
      <c r="C39" s="757"/>
      <c r="D39" s="83">
        <v>3</v>
      </c>
      <c r="E39" s="83">
        <v>7</v>
      </c>
    </row>
    <row r="40" spans="1:5" ht="9">
      <c r="A40" s="71" t="s">
        <v>550</v>
      </c>
      <c r="B40" s="756" t="s">
        <v>755</v>
      </c>
      <c r="C40" s="757"/>
      <c r="D40" s="83">
        <v>-1517</v>
      </c>
      <c r="E40" s="83">
        <v>-1627</v>
      </c>
    </row>
    <row r="41" spans="1:5" ht="9.75">
      <c r="A41" s="71"/>
      <c r="B41" s="758" t="s">
        <v>797</v>
      </c>
      <c r="C41" s="759"/>
      <c r="D41" s="245">
        <f>SUM(D11+D12+D26+D32+D33+D34+D36+D38+D39+D40)</f>
        <v>-222988</v>
      </c>
      <c r="E41" s="245">
        <f>SUM(E11+E12+E26+E32+E33+E34+E36+E38+E39+E40)</f>
        <v>156440</v>
      </c>
    </row>
    <row r="42" spans="1:5" ht="9.75">
      <c r="A42" s="741" t="s">
        <v>557</v>
      </c>
      <c r="B42" s="742"/>
      <c r="C42" s="742"/>
      <c r="D42" s="742"/>
      <c r="E42" s="743"/>
    </row>
    <row r="43" spans="1:5" ht="9">
      <c r="A43" s="71" t="s">
        <v>558</v>
      </c>
      <c r="B43" s="755" t="s">
        <v>413</v>
      </c>
      <c r="C43" s="755"/>
      <c r="D43" s="1"/>
      <c r="E43" s="1"/>
    </row>
    <row r="44" spans="1:5" ht="9">
      <c r="A44" s="71" t="s">
        <v>559</v>
      </c>
      <c r="B44" s="755" t="s">
        <v>414</v>
      </c>
      <c r="C44" s="755"/>
      <c r="D44" s="1">
        <v>-15131</v>
      </c>
      <c r="E44" s="1">
        <v>-5596</v>
      </c>
    </row>
    <row r="45" spans="1:5" ht="27.75" customHeight="1">
      <c r="A45" s="73" t="s">
        <v>560</v>
      </c>
      <c r="B45" s="754" t="s">
        <v>231</v>
      </c>
      <c r="C45" s="754"/>
      <c r="D45" s="77"/>
      <c r="E45" s="77"/>
    </row>
    <row r="46" spans="1:5" ht="9">
      <c r="A46" s="71" t="s">
        <v>561</v>
      </c>
      <c r="B46" s="755" t="s">
        <v>562</v>
      </c>
      <c r="C46" s="755"/>
      <c r="D46" s="1"/>
      <c r="E46" s="1"/>
    </row>
    <row r="47" spans="1:5" ht="9">
      <c r="A47" s="71" t="s">
        <v>563</v>
      </c>
      <c r="B47" s="755" t="s">
        <v>564</v>
      </c>
      <c r="C47" s="755"/>
      <c r="D47" s="1"/>
      <c r="E47" s="1">
        <v>625</v>
      </c>
    </row>
    <row r="48" spans="1:5" ht="27.75" customHeight="1">
      <c r="A48" s="73" t="s">
        <v>565</v>
      </c>
      <c r="B48" s="754" t="s">
        <v>237</v>
      </c>
      <c r="C48" s="754"/>
      <c r="D48" s="77"/>
      <c r="E48" s="77"/>
    </row>
    <row r="49" spans="1:5" ht="22.5" customHeight="1">
      <c r="A49" s="73" t="s">
        <v>571</v>
      </c>
      <c r="B49" s="754" t="s">
        <v>304</v>
      </c>
      <c r="C49" s="754"/>
      <c r="D49" s="77"/>
      <c r="E49" s="77"/>
    </row>
    <row r="50" spans="1:5" ht="22.5" customHeight="1">
      <c r="A50" s="73" t="s">
        <v>572</v>
      </c>
      <c r="B50" s="754" t="s">
        <v>573</v>
      </c>
      <c r="C50" s="754"/>
      <c r="D50" s="77"/>
      <c r="E50" s="77"/>
    </row>
    <row r="51" spans="1:5" ht="22.5" customHeight="1">
      <c r="A51" s="72" t="s">
        <v>574</v>
      </c>
      <c r="B51" s="753" t="s">
        <v>238</v>
      </c>
      <c r="C51" s="753"/>
      <c r="D51" s="1"/>
      <c r="E51" s="1"/>
    </row>
    <row r="52" spans="1:5" ht="22.5" customHeight="1">
      <c r="A52" s="72" t="s">
        <v>575</v>
      </c>
      <c r="B52" s="753" t="s">
        <v>239</v>
      </c>
      <c r="C52" s="753"/>
      <c r="D52" s="1"/>
      <c r="E52" s="1"/>
    </row>
    <row r="53" spans="1:5" ht="9">
      <c r="A53" s="72" t="s">
        <v>576</v>
      </c>
      <c r="B53" s="752" t="s">
        <v>240</v>
      </c>
      <c r="C53" s="753"/>
      <c r="D53" s="1"/>
      <c r="E53" s="1"/>
    </row>
    <row r="54" spans="1:5" ht="9">
      <c r="A54" s="72" t="s">
        <v>577</v>
      </c>
      <c r="B54" s="752" t="s">
        <v>241</v>
      </c>
      <c r="C54" s="753"/>
      <c r="D54" s="1"/>
      <c r="E54" s="1"/>
    </row>
    <row r="55" spans="1:5" ht="22.5" customHeight="1">
      <c r="A55" s="72" t="s">
        <v>578</v>
      </c>
      <c r="B55" s="752" t="s">
        <v>242</v>
      </c>
      <c r="C55" s="753"/>
      <c r="D55" s="1"/>
      <c r="E55" s="1"/>
    </row>
    <row r="56" spans="1:5" ht="22.5" customHeight="1">
      <c r="A56" s="74" t="s">
        <v>579</v>
      </c>
      <c r="B56" s="752" t="s">
        <v>244</v>
      </c>
      <c r="C56" s="753"/>
      <c r="D56" s="1"/>
      <c r="E56" s="1"/>
    </row>
    <row r="57" spans="1:5" ht="9">
      <c r="A57" s="74" t="s">
        <v>243</v>
      </c>
      <c r="B57" s="752" t="s">
        <v>245</v>
      </c>
      <c r="C57" s="753"/>
      <c r="D57" s="1"/>
      <c r="E57" s="1"/>
    </row>
    <row r="58" spans="1:5" ht="9">
      <c r="A58" s="74" t="s">
        <v>580</v>
      </c>
      <c r="B58" s="739" t="s">
        <v>758</v>
      </c>
      <c r="C58" s="740"/>
      <c r="D58" s="1"/>
      <c r="E58" s="1"/>
    </row>
    <row r="59" spans="1:5" ht="9">
      <c r="A59" s="74" t="s">
        <v>581</v>
      </c>
      <c r="B59" s="739" t="s">
        <v>759</v>
      </c>
      <c r="C59" s="740"/>
      <c r="D59" s="1"/>
      <c r="E59" s="1"/>
    </row>
    <row r="60" spans="1:5" ht="9">
      <c r="A60" s="74" t="s">
        <v>582</v>
      </c>
      <c r="B60" s="739" t="s">
        <v>246</v>
      </c>
      <c r="C60" s="740"/>
      <c r="D60" s="1"/>
      <c r="E60" s="1"/>
    </row>
    <row r="61" spans="1:5" ht="9">
      <c r="A61" s="74" t="s">
        <v>583</v>
      </c>
      <c r="B61" s="739" t="s">
        <v>584</v>
      </c>
      <c r="C61" s="740"/>
      <c r="D61" s="1"/>
      <c r="E61" s="1"/>
    </row>
    <row r="62" spans="1:5" ht="9.75">
      <c r="A62" s="75" t="s">
        <v>439</v>
      </c>
      <c r="B62" s="744" t="s">
        <v>220</v>
      </c>
      <c r="C62" s="745"/>
      <c r="D62" s="246">
        <f>SUM(D43:D61)</f>
        <v>-15131</v>
      </c>
      <c r="E62" s="246">
        <f>SUM(E43:E61)</f>
        <v>-4971</v>
      </c>
    </row>
    <row r="63" spans="1:5" ht="9.75">
      <c r="A63" s="748" t="s">
        <v>585</v>
      </c>
      <c r="B63" s="749"/>
      <c r="C63" s="749"/>
      <c r="D63" s="750"/>
      <c r="E63" s="751"/>
    </row>
    <row r="64" spans="1:5" ht="9">
      <c r="A64" s="76" t="s">
        <v>506</v>
      </c>
      <c r="B64" s="746" t="s">
        <v>250</v>
      </c>
      <c r="C64" s="747"/>
      <c r="D64" s="247">
        <f>SUM(D65:D72)</f>
        <v>0</v>
      </c>
      <c r="E64" s="247">
        <f>SUM(E65:E72)</f>
        <v>0</v>
      </c>
    </row>
    <row r="65" spans="1:5" ht="9">
      <c r="A65" s="74" t="s">
        <v>586</v>
      </c>
      <c r="B65" s="739" t="s">
        <v>251</v>
      </c>
      <c r="C65" s="740"/>
      <c r="D65" s="1"/>
      <c r="E65" s="1"/>
    </row>
    <row r="66" spans="1:5" ht="9">
      <c r="A66" s="74" t="s">
        <v>587</v>
      </c>
      <c r="B66" s="739" t="s">
        <v>67</v>
      </c>
      <c r="C66" s="740"/>
      <c r="D66" s="1"/>
      <c r="E66" s="1"/>
    </row>
    <row r="67" spans="1:5" ht="9">
      <c r="A67" s="74" t="s">
        <v>20</v>
      </c>
      <c r="B67" s="739" t="s">
        <v>21</v>
      </c>
      <c r="C67" s="740"/>
      <c r="D67" s="1"/>
      <c r="E67" s="1"/>
    </row>
    <row r="68" spans="1:5" ht="9">
      <c r="A68" s="74" t="s">
        <v>22</v>
      </c>
      <c r="B68" s="739" t="s">
        <v>270</v>
      </c>
      <c r="C68" s="740"/>
      <c r="D68" s="1"/>
      <c r="E68" s="1"/>
    </row>
    <row r="69" spans="1:5" ht="9">
      <c r="A69" s="74" t="s">
        <v>23</v>
      </c>
      <c r="B69" s="739" t="s">
        <v>24</v>
      </c>
      <c r="C69" s="740"/>
      <c r="D69" s="1"/>
      <c r="E69" s="1"/>
    </row>
    <row r="70" spans="1:5" ht="9">
      <c r="A70" s="74" t="s">
        <v>25</v>
      </c>
      <c r="B70" s="739" t="s">
        <v>68</v>
      </c>
      <c r="C70" s="740"/>
      <c r="D70" s="1"/>
      <c r="E70" s="1"/>
    </row>
    <row r="71" spans="1:5" ht="22.5" customHeight="1">
      <c r="A71" s="74" t="s">
        <v>26</v>
      </c>
      <c r="B71" s="739" t="s">
        <v>588</v>
      </c>
      <c r="C71" s="740"/>
      <c r="D71" s="1"/>
      <c r="E71" s="1"/>
    </row>
    <row r="72" spans="1:5" ht="9">
      <c r="A72" s="74" t="s">
        <v>29</v>
      </c>
      <c r="B72" s="739" t="s">
        <v>271</v>
      </c>
      <c r="C72" s="740"/>
      <c r="D72" s="1"/>
      <c r="E72" s="1"/>
    </row>
    <row r="73" spans="1:5" ht="18.75" customHeight="1">
      <c r="A73" s="76" t="s">
        <v>30</v>
      </c>
      <c r="B73" s="746" t="s">
        <v>69</v>
      </c>
      <c r="C73" s="747"/>
      <c r="D73" s="247">
        <f>SUM(D74:D82)</f>
        <v>135000</v>
      </c>
      <c r="E73" s="247">
        <f>SUM(E74:E82)</f>
        <v>-100163</v>
      </c>
    </row>
    <row r="74" spans="1:5" ht="9">
      <c r="A74" s="74" t="s">
        <v>31</v>
      </c>
      <c r="B74" s="739" t="s">
        <v>272</v>
      </c>
      <c r="C74" s="740"/>
      <c r="D74" s="1"/>
      <c r="E74" s="1"/>
    </row>
    <row r="75" spans="1:5" ht="9">
      <c r="A75" s="74" t="s">
        <v>32</v>
      </c>
      <c r="B75" s="739" t="s">
        <v>273</v>
      </c>
      <c r="C75" s="740"/>
      <c r="D75" s="1"/>
      <c r="E75" s="1"/>
    </row>
    <row r="76" spans="1:5" ht="22.5" customHeight="1">
      <c r="A76" s="74" t="s">
        <v>33</v>
      </c>
      <c r="B76" s="739" t="s">
        <v>274</v>
      </c>
      <c r="C76" s="740"/>
      <c r="D76" s="1"/>
      <c r="E76" s="1"/>
    </row>
    <row r="77" spans="1:5" ht="22.5" customHeight="1">
      <c r="A77" s="74" t="s">
        <v>34</v>
      </c>
      <c r="B77" s="739" t="s">
        <v>275</v>
      </c>
      <c r="C77" s="740"/>
      <c r="D77" s="1"/>
      <c r="E77" s="1"/>
    </row>
    <row r="78" spans="1:5" ht="9">
      <c r="A78" s="74" t="s">
        <v>35</v>
      </c>
      <c r="B78" s="739" t="s">
        <v>276</v>
      </c>
      <c r="C78" s="740"/>
      <c r="D78" s="1">
        <v>150000</v>
      </c>
      <c r="E78" s="1"/>
    </row>
    <row r="79" spans="1:5" ht="9">
      <c r="A79" s="74" t="s">
        <v>48</v>
      </c>
      <c r="B79" s="739" t="s">
        <v>49</v>
      </c>
      <c r="C79" s="740"/>
      <c r="D79" s="1">
        <v>-15000</v>
      </c>
      <c r="E79" s="1">
        <v>-100163</v>
      </c>
    </row>
    <row r="80" spans="1:5" ht="9">
      <c r="A80" s="74" t="s">
        <v>50</v>
      </c>
      <c r="B80" s="739" t="s">
        <v>277</v>
      </c>
      <c r="C80" s="740"/>
      <c r="D80" s="1"/>
      <c r="E80" s="1"/>
    </row>
    <row r="81" spans="1:5" ht="22.5" customHeight="1">
      <c r="A81" s="74" t="s">
        <v>51</v>
      </c>
      <c r="B81" s="739" t="s">
        <v>278</v>
      </c>
      <c r="C81" s="740"/>
      <c r="D81" s="1"/>
      <c r="E81" s="1"/>
    </row>
    <row r="82" spans="1:5" ht="22.5" customHeight="1">
      <c r="A82" s="74" t="s">
        <v>52</v>
      </c>
      <c r="B82" s="739" t="s">
        <v>70</v>
      </c>
      <c r="C82" s="740"/>
      <c r="D82" s="1"/>
      <c r="E82" s="1"/>
    </row>
    <row r="83" spans="1:5" ht="9">
      <c r="A83" s="74" t="s">
        <v>53</v>
      </c>
      <c r="B83" s="739" t="s">
        <v>279</v>
      </c>
      <c r="C83" s="740"/>
      <c r="D83" s="1"/>
      <c r="E83" s="1"/>
    </row>
    <row r="84" spans="1:5" ht="22.5" customHeight="1">
      <c r="A84" s="74" t="s">
        <v>54</v>
      </c>
      <c r="B84" s="739" t="s">
        <v>280</v>
      </c>
      <c r="C84" s="740"/>
      <c r="D84" s="1"/>
      <c r="E84" s="1"/>
    </row>
    <row r="85" spans="1:5" ht="22.5" customHeight="1">
      <c r="A85" s="74" t="s">
        <v>55</v>
      </c>
      <c r="B85" s="739" t="s">
        <v>281</v>
      </c>
      <c r="C85" s="740"/>
      <c r="D85" s="1"/>
      <c r="E85" s="1"/>
    </row>
    <row r="86" spans="1:5" ht="22.5" customHeight="1">
      <c r="A86" s="74" t="s">
        <v>56</v>
      </c>
      <c r="B86" s="739" t="s">
        <v>282</v>
      </c>
      <c r="C86" s="740"/>
      <c r="D86" s="1"/>
      <c r="E86" s="1"/>
    </row>
    <row r="87" spans="1:5" ht="9">
      <c r="A87" s="74" t="s">
        <v>57</v>
      </c>
      <c r="B87" s="739" t="s">
        <v>283</v>
      </c>
      <c r="C87" s="740"/>
      <c r="D87" s="1"/>
      <c r="E87" s="1"/>
    </row>
    <row r="88" spans="1:5" ht="9">
      <c r="A88" s="74" t="s">
        <v>58</v>
      </c>
      <c r="B88" s="739" t="s">
        <v>756</v>
      </c>
      <c r="C88" s="740"/>
      <c r="D88" s="1"/>
      <c r="E88" s="1"/>
    </row>
    <row r="89" spans="1:5" ht="9">
      <c r="A89" s="74" t="s">
        <v>112</v>
      </c>
      <c r="B89" s="739" t="s">
        <v>757</v>
      </c>
      <c r="C89" s="740"/>
      <c r="D89" s="1"/>
      <c r="E89" s="1"/>
    </row>
    <row r="90" spans="1:5" ht="9.75">
      <c r="A90" s="179" t="s">
        <v>449</v>
      </c>
      <c r="B90" s="744" t="s">
        <v>284</v>
      </c>
      <c r="C90" s="745"/>
      <c r="D90" s="248">
        <f>SUM(D64+D73+D83+D84+D85+D86+D87+D88+D89)</f>
        <v>135000</v>
      </c>
      <c r="E90" s="248">
        <f>SUM(E64+E73+E83+E84+E85+E86+E87+E88+E89)</f>
        <v>-100163</v>
      </c>
    </row>
    <row r="91" spans="1:5" ht="9.75">
      <c r="A91" s="180" t="s">
        <v>456</v>
      </c>
      <c r="B91" s="737" t="s">
        <v>71</v>
      </c>
      <c r="C91" s="738"/>
      <c r="D91" s="248">
        <f>D41+D62+D90</f>
        <v>-103119</v>
      </c>
      <c r="E91" s="248">
        <f>E41+E62+E90</f>
        <v>51306</v>
      </c>
    </row>
    <row r="92" spans="1:5" ht="9.75">
      <c r="A92" s="180" t="s">
        <v>508</v>
      </c>
      <c r="B92" s="737" t="s">
        <v>285</v>
      </c>
      <c r="C92" s="738"/>
      <c r="D92" s="181">
        <v>121319</v>
      </c>
      <c r="E92" s="181">
        <v>67710</v>
      </c>
    </row>
    <row r="93" spans="1:5" ht="22.5" customHeight="1">
      <c r="A93" s="180" t="s">
        <v>509</v>
      </c>
      <c r="B93" s="737" t="s">
        <v>286</v>
      </c>
      <c r="C93" s="738"/>
      <c r="D93" s="181">
        <v>17777</v>
      </c>
      <c r="E93" s="181">
        <v>121319</v>
      </c>
    </row>
    <row r="94" spans="1:5" ht="22.5" customHeight="1">
      <c r="A94" s="180" t="s">
        <v>510</v>
      </c>
      <c r="B94" s="737" t="s">
        <v>287</v>
      </c>
      <c r="C94" s="738"/>
      <c r="D94" s="181"/>
      <c r="E94" s="181"/>
    </row>
    <row r="95" spans="1:5" ht="22.5" customHeight="1">
      <c r="A95" s="180" t="s">
        <v>511</v>
      </c>
      <c r="B95" s="737" t="s">
        <v>303</v>
      </c>
      <c r="C95" s="738"/>
      <c r="D95" s="181">
        <v>17777</v>
      </c>
      <c r="E95" s="181">
        <v>121319</v>
      </c>
    </row>
  </sheetData>
  <sheetProtection password="9F76" sheet="1" objects="1" scenarios="1" formatCells="0" formatColumns="0" formatRows="0"/>
  <mergeCells count="103">
    <mergeCell ref="A1:E1"/>
    <mergeCell ref="A2:E2"/>
    <mergeCell ref="A5:B5"/>
    <mergeCell ref="C5:E5"/>
    <mergeCell ref="A4:B4"/>
    <mergeCell ref="C4:E4"/>
    <mergeCell ref="A3:B3"/>
    <mergeCell ref="C3:E3"/>
    <mergeCell ref="A7:A9"/>
    <mergeCell ref="B7:C9"/>
    <mergeCell ref="D8:D9"/>
    <mergeCell ref="A6:B6"/>
    <mergeCell ref="C6:E6"/>
    <mergeCell ref="E8:E9"/>
    <mergeCell ref="D7:E7"/>
    <mergeCell ref="B15:C15"/>
    <mergeCell ref="B16:C16"/>
    <mergeCell ref="B17:C17"/>
    <mergeCell ref="B18:C18"/>
    <mergeCell ref="B11:C11"/>
    <mergeCell ref="B12:C12"/>
    <mergeCell ref="B13:C13"/>
    <mergeCell ref="B14:C14"/>
    <mergeCell ref="B23:C23"/>
    <mergeCell ref="B24:C24"/>
    <mergeCell ref="B25:C25"/>
    <mergeCell ref="B26:C26"/>
    <mergeCell ref="B19:C19"/>
    <mergeCell ref="B20:C20"/>
    <mergeCell ref="B21:C21"/>
    <mergeCell ref="B22:C22"/>
    <mergeCell ref="B31:C31"/>
    <mergeCell ref="B32:C32"/>
    <mergeCell ref="B33:C33"/>
    <mergeCell ref="A34:A35"/>
    <mergeCell ref="B34:C35"/>
    <mergeCell ref="B27:C27"/>
    <mergeCell ref="B28:C28"/>
    <mergeCell ref="B29:C29"/>
    <mergeCell ref="B30:C30"/>
    <mergeCell ref="B38:C38"/>
    <mergeCell ref="B39:C39"/>
    <mergeCell ref="B40:C40"/>
    <mergeCell ref="B41:C41"/>
    <mergeCell ref="D34:D35"/>
    <mergeCell ref="E34:E35"/>
    <mergeCell ref="B36:C36"/>
    <mergeCell ref="B37:C37"/>
    <mergeCell ref="B46:C46"/>
    <mergeCell ref="B47:C47"/>
    <mergeCell ref="B48:C48"/>
    <mergeCell ref="B49:C49"/>
    <mergeCell ref="A42:E42"/>
    <mergeCell ref="B43:C43"/>
    <mergeCell ref="B44:C44"/>
    <mergeCell ref="B45:C45"/>
    <mergeCell ref="B53:C53"/>
    <mergeCell ref="B54:C54"/>
    <mergeCell ref="B55:C55"/>
    <mergeCell ref="B56:C56"/>
    <mergeCell ref="B50:C50"/>
    <mergeCell ref="B51:C51"/>
    <mergeCell ref="B52:C52"/>
    <mergeCell ref="B61:C61"/>
    <mergeCell ref="B62:C62"/>
    <mergeCell ref="A63:E63"/>
    <mergeCell ref="B64:C64"/>
    <mergeCell ref="B57:C57"/>
    <mergeCell ref="B58:C58"/>
    <mergeCell ref="B59:C59"/>
    <mergeCell ref="B60:C60"/>
    <mergeCell ref="B69:C69"/>
    <mergeCell ref="B70:C70"/>
    <mergeCell ref="B71:C71"/>
    <mergeCell ref="B72:C72"/>
    <mergeCell ref="B65:C65"/>
    <mergeCell ref="B66:C66"/>
    <mergeCell ref="B67:C67"/>
    <mergeCell ref="B68:C68"/>
    <mergeCell ref="B79:C79"/>
    <mergeCell ref="B80:C80"/>
    <mergeCell ref="B73:C73"/>
    <mergeCell ref="B74:C74"/>
    <mergeCell ref="B75:C75"/>
    <mergeCell ref="B76:C76"/>
    <mergeCell ref="B81:C81"/>
    <mergeCell ref="B89:C89"/>
    <mergeCell ref="A10:E10"/>
    <mergeCell ref="B93:C93"/>
    <mergeCell ref="B77:C77"/>
    <mergeCell ref="B78:C78"/>
    <mergeCell ref="B90:C90"/>
    <mergeCell ref="B91:C91"/>
    <mergeCell ref="B85:C85"/>
    <mergeCell ref="B86:C86"/>
    <mergeCell ref="B94:C94"/>
    <mergeCell ref="B95:C95"/>
    <mergeCell ref="B92:C92"/>
    <mergeCell ref="B82:C82"/>
    <mergeCell ref="B83:C83"/>
    <mergeCell ref="B84:C84"/>
    <mergeCell ref="B87:C87"/>
    <mergeCell ref="B88:C88"/>
  </mergeCells>
  <printOptions/>
  <pageMargins left="0.1968503937007874" right="0" top="0.984251968503937" bottom="0.984251968503937" header="0.5118110236220472" footer="0.511811023622047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tabColor indexed="10"/>
  </sheetPr>
  <dimension ref="A2:B11"/>
  <sheetViews>
    <sheetView zoomScalePageLayoutView="0" workbookViewId="0" topLeftCell="A1">
      <selection activeCell="G26" sqref="G26"/>
    </sheetView>
  </sheetViews>
  <sheetFormatPr defaultColWidth="9.140625" defaultRowHeight="12.75"/>
  <cols>
    <col min="1" max="1" width="41.8515625" style="0" bestFit="1" customWidth="1"/>
    <col min="2" max="2" width="76.00390625" style="0" bestFit="1" customWidth="1"/>
  </cols>
  <sheetData>
    <row r="2" spans="1:2" ht="15.75" thickBot="1">
      <c r="A2" s="789" t="s">
        <v>223</v>
      </c>
      <c r="B2" s="789"/>
    </row>
    <row r="3" spans="1:2" ht="13.5" thickBot="1">
      <c r="A3" s="85" t="s">
        <v>224</v>
      </c>
      <c r="B3" s="86" t="s">
        <v>225</v>
      </c>
    </row>
    <row r="4" spans="1:2" ht="15">
      <c r="A4" s="87" t="s">
        <v>226</v>
      </c>
      <c r="B4" s="88" t="str">
        <f>IF(Ročná_správa!B6=0,"Položka Informačná povinnosť za rok nie je vyplnená","Test vyhovel formálnej kontrole")</f>
        <v>Test vyhovel formálnej kontrole</v>
      </c>
    </row>
    <row r="5" spans="1:2" ht="15">
      <c r="A5" s="89" t="s">
        <v>421</v>
      </c>
      <c r="B5" s="90" t="str">
        <f>IF(Ročná_správa!E6=0,"Položka IČO nie je vyplnená","Test vyhovel formálnej kontrole")</f>
        <v>Test vyhovel formálnej kontrole</v>
      </c>
    </row>
    <row r="6" spans="1:2" ht="15">
      <c r="A6" s="91" t="s">
        <v>423</v>
      </c>
      <c r="B6" s="92" t="str">
        <f>IF(Ročná_správa!B12=0,"Položka Obchodné meno/názov nie je vyplnená","Test vyhovel formálnej kontrole")</f>
        <v>Test vyhovel formálnej kontrole</v>
      </c>
    </row>
    <row r="7" spans="1:2" ht="15">
      <c r="A7" s="93" t="s">
        <v>227</v>
      </c>
      <c r="B7" s="92" t="str">
        <f>IF(Ročná_správa!F38=0,"Položka Dátum zverejnenia ročnej správy nie je vyplnená","Test vyhovel formálnej kontrole")</f>
        <v>Test vyhovel formálnej kontrole</v>
      </c>
    </row>
    <row r="8" spans="1:2" ht="15">
      <c r="A8" s="87" t="s">
        <v>228</v>
      </c>
      <c r="B8" s="94" t="str">
        <f>IF(Ročná_správa!A77=0,"Položka Obchodné meno audítorskej spoločnosti... nie je vyplnená","Test vyhovel formálnej kontrole")</f>
        <v>Test vyhovel formálnej kontrole</v>
      </c>
    </row>
    <row r="9" spans="1:2" ht="15">
      <c r="A9" s="89" t="s">
        <v>229</v>
      </c>
      <c r="B9" s="95" t="str">
        <f>IF(Ročná_správa!G83=0,"Položka Zostavuje konsolidovanú účtovnú závierku nie je vyplnená","Test vyhovel formálnej kontrole")</f>
        <v>Test vyhovel formálnej kontrole</v>
      </c>
    </row>
    <row r="10" spans="1:2" ht="15">
      <c r="A10" s="96" t="s">
        <v>230</v>
      </c>
      <c r="B10" s="95" t="str">
        <f>IF(Ročná_správa!D288=0,"Položka Vydané dlhopisy nie je vyplnená","Test vyhovel formálnej kontrole")</f>
        <v>Test vyhovel formálnej kontrole</v>
      </c>
    </row>
    <row r="11" spans="1:2" ht="15">
      <c r="A11" s="96" t="s">
        <v>18</v>
      </c>
      <c r="B11" s="95" t="str">
        <f>IF(Ročná_správa!A463=0,"Položka Vyhlásenie zodpovedných osôb emitenta nie je vyplnená","Test vyhovel formálnej kontrole")</f>
        <v>Test vyhovel formálnej kontrole</v>
      </c>
    </row>
  </sheetData>
  <sheetProtection password="9F76" sheet="1" objects="1" scenarios="1"/>
  <mergeCells count="1">
    <mergeCell ref="A2:B2"/>
  </mergeCells>
  <conditionalFormatting sqref="B5:B11">
    <cfRule type="cellIs" priority="1" dxfId="1" operator="notEqual" stopIfTrue="1">
      <formula>"Test vyhovel formálnej kontrole"</formula>
    </cfRule>
  </conditionalFormatting>
  <conditionalFormatting sqref="B4">
    <cfRule type="cellIs" priority="2" dxfId="0" operator="equal" stopIfTrue="1">
      <formula>"Test vyhovel formálnej kontrole"</formula>
    </cfRule>
  </conditionalFormatting>
  <printOptions/>
  <pageMargins left="0.75" right="0.75" top="1" bottom="1"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Úrad pre finančný trh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jhostynova</dc:creator>
  <cp:keywords/>
  <dc:description/>
  <cp:lastModifiedBy>uctaren</cp:lastModifiedBy>
  <cp:lastPrinted>2021-04-29T08:06:07Z</cp:lastPrinted>
  <dcterms:created xsi:type="dcterms:W3CDTF">2002-10-09T11:25:34Z</dcterms:created>
  <dcterms:modified xsi:type="dcterms:W3CDTF">2021-04-30T07:42:34Z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